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915" windowHeight="12270" tabRatio="821"/>
  </bookViews>
  <sheets>
    <sheet name="Win." sheetId="1" r:id="rId1"/>
    <sheet name="OverallPtsGraph" sheetId="34" r:id="rId2"/>
    <sheet name="PtsGraph" sheetId="32" r:id="rId3"/>
    <sheet name="RankGraph" sheetId="33" r:id="rId4"/>
    <sheet name="1" sheetId="12" r:id="rId5"/>
    <sheet name="2" sheetId="11" r:id="rId6"/>
    <sheet name="3" sheetId="10" r:id="rId7"/>
    <sheet name="4" sheetId="9" r:id="rId8"/>
    <sheet name="5" sheetId="8" r:id="rId9"/>
    <sheet name="6" sheetId="7" r:id="rId10"/>
    <sheet name="7" sheetId="6" r:id="rId11"/>
    <sheet name="8" sheetId="5" r:id="rId12"/>
    <sheet name="9" sheetId="4" r:id="rId13"/>
    <sheet name="10" sheetId="2" r:id="rId14"/>
    <sheet name="11" sheetId="26" r:id="rId15"/>
    <sheet name="12" sheetId="25" r:id="rId16"/>
    <sheet name="13" sheetId="24" r:id="rId17"/>
    <sheet name="14" sheetId="23" r:id="rId18"/>
    <sheet name="15" sheetId="22" r:id="rId19"/>
    <sheet name="16" sheetId="21" r:id="rId20"/>
    <sheet name="17" sheetId="20" r:id="rId21"/>
    <sheet name="18" sheetId="19" r:id="rId22"/>
    <sheet name="19" sheetId="18" r:id="rId23"/>
    <sheet name="20" sheetId="17" r:id="rId24"/>
    <sheet name="21" sheetId="16" r:id="rId25"/>
    <sheet name="22" sheetId="15" r:id="rId26"/>
    <sheet name="23" sheetId="14" r:id="rId27"/>
    <sheet name="24" sheetId="13" r:id="rId28"/>
    <sheet name="25" sheetId="27" r:id="rId29"/>
    <sheet name="OverallPtsData" sheetId="35" r:id="rId30"/>
    <sheet name="PtsData" sheetId="31" r:id="rId31"/>
    <sheet name="RankData" sheetId="30" r:id="rId32"/>
  </sheets>
  <definedNames>
    <definedName name="_xlnm.Print_Area" localSheetId="0">Win.!$A$1:$R$48</definedName>
  </definedNames>
  <calcPr calcId="145621"/>
</workbook>
</file>

<file path=xl/calcChain.xml><?xml version="1.0" encoding="utf-8"?>
<calcChain xmlns="http://schemas.openxmlformats.org/spreadsheetml/2006/main">
  <c r="D28" i="1" l="1"/>
  <c r="G41" i="1" l="1"/>
  <c r="G40" i="1"/>
  <c r="G44" i="1"/>
  <c r="G45" i="1"/>
  <c r="G46" i="1"/>
  <c r="G47" i="1"/>
  <c r="G42" i="1"/>
  <c r="G43" i="1"/>
  <c r="G48" i="1"/>
  <c r="N49" i="1"/>
  <c r="E49" i="1"/>
  <c r="L22" i="1" l="1"/>
  <c r="K22" i="1" l="1"/>
  <c r="G22" i="1"/>
  <c r="E22" i="1"/>
  <c r="D22" i="1"/>
  <c r="L21" i="1"/>
  <c r="K21" i="1"/>
  <c r="G21" i="1"/>
  <c r="E21" i="1"/>
  <c r="D21" i="1"/>
  <c r="G39" i="1" l="1"/>
  <c r="H30" i="30" l="1"/>
  <c r="J26" i="35"/>
  <c r="H23" i="35"/>
  <c r="F24" i="35"/>
  <c r="D14" i="35"/>
  <c r="B19" i="35"/>
  <c r="G2" i="35"/>
  <c r="E2" i="35"/>
  <c r="C2" i="35"/>
  <c r="L28" i="1"/>
  <c r="L27" i="1"/>
  <c r="L26" i="1"/>
  <c r="L25" i="1"/>
  <c r="L24" i="1"/>
  <c r="L23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B3" i="35"/>
  <c r="D5" i="1"/>
  <c r="D4" i="1"/>
  <c r="D27" i="1"/>
  <c r="G26" i="1"/>
  <c r="K26" i="1"/>
  <c r="E26" i="1"/>
  <c r="D26" i="1"/>
  <c r="D25" i="1"/>
  <c r="D24" i="1"/>
  <c r="D23" i="1"/>
  <c r="D20" i="1"/>
  <c r="K19" i="1"/>
  <c r="E19" i="1"/>
  <c r="D19" i="1"/>
  <c r="D18" i="1"/>
  <c r="D17" i="1"/>
  <c r="D16" i="1"/>
  <c r="D15" i="1"/>
  <c r="D14" i="1"/>
  <c r="D13" i="1"/>
  <c r="D12" i="1"/>
  <c r="D11" i="1"/>
  <c r="D10" i="1"/>
  <c r="D9" i="1"/>
  <c r="D8" i="1"/>
  <c r="E4" i="1"/>
  <c r="G4" i="1"/>
  <c r="K4" i="1"/>
  <c r="E5" i="1"/>
  <c r="G5" i="1"/>
  <c r="I5" i="1" s="1"/>
  <c r="K5" i="1"/>
  <c r="N5" i="1" s="1"/>
  <c r="D6" i="1"/>
  <c r="E6" i="1"/>
  <c r="G6" i="1"/>
  <c r="K6" i="1"/>
  <c r="N6" i="1" s="1"/>
  <c r="D7" i="1"/>
  <c r="E7" i="1"/>
  <c r="G7" i="1"/>
  <c r="K7" i="1"/>
  <c r="E8" i="1"/>
  <c r="G8" i="1"/>
  <c r="K8" i="1"/>
  <c r="E9" i="1"/>
  <c r="G9" i="1"/>
  <c r="K9" i="1"/>
  <c r="E10" i="1"/>
  <c r="G10" i="1"/>
  <c r="K10" i="1"/>
  <c r="E11" i="1"/>
  <c r="G11" i="1"/>
  <c r="K11" i="1"/>
  <c r="E12" i="1"/>
  <c r="G12" i="1"/>
  <c r="K12" i="1"/>
  <c r="E13" i="1"/>
  <c r="G13" i="1"/>
  <c r="I13" i="1" s="1"/>
  <c r="K13" i="1"/>
  <c r="E14" i="1"/>
  <c r="G14" i="1"/>
  <c r="K14" i="1"/>
  <c r="E15" i="1"/>
  <c r="G15" i="1"/>
  <c r="I15" i="1" s="1"/>
  <c r="K15" i="1"/>
  <c r="N15" i="1" s="1"/>
  <c r="E16" i="1"/>
  <c r="G16" i="1"/>
  <c r="K16" i="1"/>
  <c r="E17" i="1"/>
  <c r="G17" i="1"/>
  <c r="I17" i="1" s="1"/>
  <c r="K17" i="1"/>
  <c r="N17" i="1" s="1"/>
  <c r="E18" i="1"/>
  <c r="G18" i="1"/>
  <c r="K18" i="1"/>
  <c r="N18" i="1" s="1"/>
  <c r="G19" i="1"/>
  <c r="I19" i="1" s="1"/>
  <c r="E20" i="1"/>
  <c r="G20" i="1"/>
  <c r="K20" i="1"/>
  <c r="I21" i="1"/>
  <c r="N21" i="1"/>
  <c r="E23" i="1"/>
  <c r="G23" i="1"/>
  <c r="I23" i="1" s="1"/>
  <c r="K23" i="1"/>
  <c r="E24" i="1"/>
  <c r="G24" i="1"/>
  <c r="I24" i="1" s="1"/>
  <c r="K24" i="1"/>
  <c r="E25" i="1"/>
  <c r="G25" i="1"/>
  <c r="K25" i="1"/>
  <c r="E27" i="1"/>
  <c r="G27" i="1"/>
  <c r="I27" i="1" s="1"/>
  <c r="K27" i="1"/>
  <c r="E28" i="1"/>
  <c r="G28" i="1"/>
  <c r="K28" i="1"/>
  <c r="N14" i="1"/>
  <c r="N9" i="1"/>
  <c r="C8" i="35"/>
  <c r="D22" i="35"/>
  <c r="D8" i="35"/>
  <c r="H5" i="35"/>
  <c r="H4" i="35"/>
  <c r="D4" i="35"/>
  <c r="B2" i="35"/>
  <c r="B4" i="35"/>
  <c r="H2" i="35"/>
  <c r="F2" i="35"/>
  <c r="C9" i="35"/>
  <c r="I17" i="35"/>
  <c r="G16" i="35"/>
  <c r="E13" i="35"/>
  <c r="E12" i="35"/>
  <c r="E11" i="35"/>
  <c r="E10" i="35"/>
  <c r="E9" i="35"/>
  <c r="E8" i="35"/>
  <c r="E7" i="35"/>
  <c r="E6" i="35"/>
  <c r="E5" i="35"/>
  <c r="C4" i="35"/>
  <c r="C18" i="35"/>
  <c r="K2" i="35"/>
  <c r="N19" i="1"/>
  <c r="I7" i="1"/>
  <c r="F3" i="35"/>
  <c r="N11" i="1"/>
  <c r="N20" i="1"/>
  <c r="N8" i="1"/>
  <c r="I4" i="1"/>
  <c r="N12" i="1"/>
  <c r="N16" i="1"/>
  <c r="N27" i="1"/>
  <c r="I16" i="1"/>
  <c r="G14" i="35"/>
  <c r="C17" i="35"/>
  <c r="J22" i="35"/>
  <c r="G23" i="35"/>
  <c r="H21" i="35"/>
  <c r="N13" i="1"/>
  <c r="B12" i="35"/>
  <c r="I19" i="35"/>
  <c r="I22" i="35"/>
  <c r="B5" i="35"/>
  <c r="D3" i="35"/>
  <c r="D2" i="35"/>
  <c r="D7" i="35"/>
  <c r="D13" i="35"/>
  <c r="I4" i="35"/>
  <c r="G4" i="35"/>
  <c r="C10" i="35"/>
  <c r="G3" i="35"/>
  <c r="C20" i="35"/>
  <c r="I5" i="35"/>
  <c r="I6" i="35"/>
  <c r="I7" i="35"/>
  <c r="I8" i="35"/>
  <c r="I9" i="35"/>
  <c r="I10" i="35"/>
  <c r="I11" i="35"/>
  <c r="I12" i="35"/>
  <c r="I13" i="35"/>
  <c r="I15" i="35"/>
  <c r="E17" i="35"/>
  <c r="G18" i="35"/>
  <c r="I21" i="35"/>
  <c r="I25" i="35"/>
  <c r="C13" i="35"/>
  <c r="C5" i="35"/>
  <c r="E3" i="35"/>
  <c r="I31" i="30"/>
  <c r="E19" i="35"/>
  <c r="H19" i="35"/>
  <c r="N28" i="1"/>
  <c r="N25" i="1"/>
  <c r="I11" i="1"/>
  <c r="H32" i="30"/>
  <c r="B21" i="35"/>
  <c r="E15" i="35"/>
  <c r="B24" i="35"/>
  <c r="H6" i="35"/>
  <c r="H8" i="35"/>
  <c r="H11" i="35"/>
  <c r="H15" i="35"/>
  <c r="J20" i="35"/>
  <c r="B17" i="35"/>
  <c r="H3" i="35"/>
  <c r="I32" i="30"/>
  <c r="H22" i="35"/>
  <c r="N4" i="1"/>
  <c r="E4" i="35"/>
  <c r="I28" i="1"/>
  <c r="G24" i="35"/>
  <c r="B7" i="35"/>
  <c r="C6" i="35"/>
  <c r="C14" i="35"/>
  <c r="B13" i="35"/>
  <c r="I2" i="35"/>
  <c r="C12" i="35"/>
  <c r="I3" i="35"/>
  <c r="G5" i="35"/>
  <c r="G6" i="35"/>
  <c r="G7" i="35"/>
  <c r="G8" i="35"/>
  <c r="G9" i="35"/>
  <c r="G10" i="35"/>
  <c r="G11" i="35"/>
  <c r="G12" i="35"/>
  <c r="G13" i="35"/>
  <c r="E14" i="35"/>
  <c r="I14" i="35"/>
  <c r="G15" i="35"/>
  <c r="E16" i="35"/>
  <c r="I16" i="35"/>
  <c r="G17" i="35"/>
  <c r="E18" i="35"/>
  <c r="I18" i="35"/>
  <c r="G19" i="35"/>
  <c r="E20" i="35"/>
  <c r="E22" i="35"/>
  <c r="E26" i="35"/>
  <c r="C19" i="35"/>
  <c r="C15" i="35"/>
  <c r="C11" i="35"/>
  <c r="C7" i="35"/>
  <c r="C3" i="35"/>
  <c r="J2" i="35"/>
  <c r="B10" i="35"/>
  <c r="F4" i="35"/>
  <c r="J4" i="35"/>
  <c r="F5" i="35"/>
  <c r="F6" i="35"/>
  <c r="F7" i="35"/>
  <c r="F8" i="35"/>
  <c r="F9" i="35"/>
  <c r="F10" i="35"/>
  <c r="F12" i="35"/>
  <c r="F14" i="35"/>
  <c r="F16" i="35"/>
  <c r="F18" i="35"/>
  <c r="F20" i="35"/>
  <c r="J23" i="35"/>
  <c r="C16" i="35"/>
  <c r="J3" i="35"/>
  <c r="K4" i="35"/>
  <c r="K14" i="35"/>
  <c r="K16" i="35"/>
  <c r="K5" i="35"/>
  <c r="K7" i="35"/>
  <c r="K9" i="35"/>
  <c r="K11" i="35"/>
  <c r="K15" i="35"/>
  <c r="K13" i="35"/>
  <c r="K3" i="35"/>
  <c r="K24" i="35"/>
  <c r="K18" i="35"/>
  <c r="K17" i="35"/>
  <c r="K6" i="35"/>
  <c r="K8" i="35"/>
  <c r="K10" i="35"/>
  <c r="K12" i="35"/>
  <c r="I26" i="1" l="1"/>
  <c r="I18" i="1"/>
  <c r="I6" i="1"/>
  <c r="I9" i="1"/>
  <c r="I10" i="1"/>
  <c r="I12" i="1"/>
  <c r="N26" i="1"/>
  <c r="K32" i="1"/>
  <c r="E35" i="1"/>
  <c r="I8" i="1"/>
  <c r="N7" i="1"/>
  <c r="J21" i="35"/>
  <c r="F19" i="35"/>
  <c r="F17" i="35"/>
  <c r="F15" i="35"/>
  <c r="F13" i="35"/>
  <c r="F11" i="35"/>
  <c r="J9" i="35"/>
  <c r="J8" i="35"/>
  <c r="J7" i="35"/>
  <c r="J6" i="35"/>
  <c r="J5" i="35"/>
  <c r="B6" i="35"/>
  <c r="B18" i="35"/>
  <c r="B23" i="35"/>
  <c r="H27" i="35"/>
  <c r="J25" i="35"/>
  <c r="H17" i="35"/>
  <c r="H13" i="35"/>
  <c r="H9" i="35"/>
  <c r="H7" i="35"/>
  <c r="B8" i="35"/>
  <c r="D17" i="35"/>
  <c r="D9" i="35"/>
  <c r="D26" i="35"/>
  <c r="D5" i="35"/>
  <c r="D6" i="35"/>
  <c r="N22" i="1"/>
  <c r="I14" i="1"/>
  <c r="B9" i="35"/>
  <c r="D18" i="35"/>
  <c r="H25" i="35"/>
  <c r="D10" i="35"/>
  <c r="G35" i="1"/>
  <c r="B20" i="35"/>
  <c r="D24" i="35"/>
  <c r="F23" i="35"/>
  <c r="H26" i="35"/>
  <c r="J27" i="35"/>
  <c r="I30" i="30"/>
  <c r="K30" i="30"/>
  <c r="D23" i="35"/>
  <c r="D21" i="35"/>
  <c r="J19" i="35"/>
  <c r="J18" i="35"/>
  <c r="J17" i="35"/>
  <c r="J16" i="35"/>
  <c r="J15" i="35"/>
  <c r="J14" i="35"/>
  <c r="J13" i="35"/>
  <c r="J12" i="35"/>
  <c r="J11" i="35"/>
  <c r="J10" i="35"/>
  <c r="B14" i="35"/>
  <c r="B22" i="35"/>
  <c r="K32" i="30"/>
  <c r="B15" i="35"/>
  <c r="G32" i="1"/>
  <c r="B27" i="35"/>
  <c r="H20" i="35"/>
  <c r="H24" i="35"/>
  <c r="D25" i="35"/>
  <c r="H18" i="35"/>
  <c r="H16" i="35"/>
  <c r="H14" i="35"/>
  <c r="H12" i="35"/>
  <c r="H10" i="35"/>
  <c r="B16" i="35"/>
  <c r="B11" i="35"/>
  <c r="J24" i="35"/>
  <c r="B25" i="35"/>
  <c r="D19" i="35"/>
  <c r="D15" i="35"/>
  <c r="D11" i="35"/>
  <c r="D27" i="35"/>
  <c r="D12" i="35"/>
  <c r="D16" i="35"/>
  <c r="D20" i="35"/>
  <c r="G26" i="35"/>
  <c r="I26" i="35"/>
  <c r="K31" i="30"/>
  <c r="I20" i="1"/>
  <c r="I20" i="35"/>
  <c r="E27" i="35"/>
  <c r="G27" i="35"/>
  <c r="I24" i="35"/>
  <c r="K21" i="35"/>
  <c r="F30" i="30"/>
  <c r="J32" i="30"/>
  <c r="K23" i="35"/>
  <c r="K27" i="35"/>
  <c r="E24" i="35"/>
  <c r="G21" i="35"/>
  <c r="G22" i="35"/>
  <c r="E31" i="1"/>
  <c r="F31" i="30"/>
  <c r="I27" i="35"/>
  <c r="I23" i="35"/>
  <c r="G20" i="35"/>
  <c r="G25" i="35"/>
  <c r="E32" i="1"/>
  <c r="F32" i="30"/>
  <c r="I22" i="1"/>
  <c r="N10" i="1"/>
  <c r="D30" i="30"/>
  <c r="E31" i="30"/>
  <c r="G32" i="30"/>
  <c r="I25" i="1"/>
  <c r="N24" i="1"/>
  <c r="H31" i="30"/>
  <c r="J31" i="30"/>
  <c r="C30" i="30"/>
  <c r="C25" i="35"/>
  <c r="K19" i="35"/>
  <c r="E21" i="35"/>
  <c r="F25" i="35"/>
  <c r="B26" i="35"/>
  <c r="B30" i="30"/>
  <c r="K35" i="1"/>
  <c r="G30" i="30"/>
  <c r="G31" i="30"/>
  <c r="E30" i="30"/>
  <c r="B32" i="30"/>
  <c r="B31" i="30"/>
  <c r="F22" i="35"/>
  <c r="F27" i="35"/>
  <c r="F26" i="35"/>
  <c r="F21" i="35"/>
  <c r="G31" i="1"/>
  <c r="K31" i="1"/>
  <c r="N23" i="1"/>
  <c r="E25" i="35"/>
  <c r="E23" i="35"/>
  <c r="K20" i="35"/>
  <c r="K25" i="35"/>
  <c r="K26" i="35"/>
  <c r="K22" i="35"/>
  <c r="C23" i="35"/>
  <c r="C22" i="35"/>
  <c r="C24" i="35"/>
  <c r="C26" i="35"/>
  <c r="C27" i="35"/>
  <c r="C21" i="35"/>
  <c r="E32" i="30"/>
  <c r="C31" i="30"/>
  <c r="C32" i="30"/>
  <c r="J30" i="30"/>
  <c r="D32" i="30"/>
  <c r="D31" i="30"/>
  <c r="N32" i="1" l="1"/>
  <c r="N35" i="1"/>
  <c r="I32" i="1"/>
  <c r="N31" i="1"/>
  <c r="I31" i="1"/>
  <c r="I35" i="1"/>
</calcChain>
</file>

<file path=xl/sharedStrings.xml><?xml version="1.0" encoding="utf-8"?>
<sst xmlns="http://schemas.openxmlformats.org/spreadsheetml/2006/main" count="572" uniqueCount="107">
  <si>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</si>
  <si>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</si>
  <si>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</si>
  <si>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</si>
  <si>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</si>
  <si>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</si>
  <si>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</si>
  <si>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</si>
  <si>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</si>
  <si>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</si>
  <si>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</si>
  <si>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</si>
  <si>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</si>
  <si>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</si>
  <si>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</si>
  <si>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</si>
  <si>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</si>
  <si>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</si>
  <si>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</si>
  <si>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</si>
  <si>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</si>
  <si>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</si>
  <si>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</si>
  <si>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</si>
  <si>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</si>
  <si>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</t>
  </si>
  <si>
    <t>Dates</t>
  </si>
  <si>
    <t>Winner</t>
  </si>
  <si>
    <t>Points</t>
  </si>
  <si>
    <t>Rank</t>
  </si>
  <si>
    <t>Team</t>
  </si>
  <si>
    <t>Batting</t>
  </si>
  <si>
    <t>Pitching</t>
  </si>
  <si>
    <t>Total</t>
  </si>
  <si>
    <t>Dif</t>
  </si>
  <si>
    <t>Behind</t>
  </si>
  <si>
    <t>Above Avg.</t>
  </si>
  <si>
    <t>Lg. Avg.</t>
  </si>
  <si>
    <t>Low</t>
  </si>
  <si>
    <t>Loser</t>
  </si>
  <si>
    <t>Wins</t>
  </si>
  <si>
    <t>$$$</t>
  </si>
  <si>
    <t>1st-Worst</t>
  </si>
  <si>
    <t>=</t>
  </si>
  <si>
    <t>Best in Category</t>
  </si>
  <si>
    <t>Worst in Category</t>
  </si>
  <si>
    <t>HH</t>
  </si>
  <si>
    <t>LO</t>
  </si>
  <si>
    <t>PK</t>
  </si>
  <si>
    <t>MR S</t>
  </si>
  <si>
    <t>STONE</t>
  </si>
  <si>
    <t>TTS</t>
  </si>
  <si>
    <t>YC</t>
  </si>
  <si>
    <t>Losses</t>
  </si>
  <si>
    <t>MEDIAN</t>
  </si>
  <si>
    <t>AVERAGE (MEAN)</t>
  </si>
  <si>
    <t>Mean</t>
  </si>
  <si>
    <t>Median</t>
  </si>
  <si>
    <t>Mode</t>
  </si>
  <si>
    <t>TIA</t>
  </si>
  <si>
    <t>HtH Wk</t>
  </si>
  <si>
    <t>Lumbering Oafs</t>
  </si>
  <si>
    <t>The New Guy</t>
  </si>
  <si>
    <t>Stonecutters</t>
  </si>
  <si>
    <t>Mr. Sparkle</t>
  </si>
  <si>
    <t>Yankee Clippers</t>
  </si>
  <si>
    <t>Baltimorons</t>
  </si>
  <si>
    <t>TNG</t>
  </si>
  <si>
    <t>BALT</t>
  </si>
  <si>
    <t>Team Fun Bunch</t>
  </si>
  <si>
    <t>-</t>
  </si>
  <si>
    <t>P1</t>
  </si>
  <si>
    <t>P2</t>
  </si>
  <si>
    <t>P3</t>
  </si>
  <si>
    <t>P4</t>
  </si>
  <si>
    <t>AVERAGE (w/o Week 15)</t>
  </si>
  <si>
    <t>Taylors Tool Shed</t>
  </si>
  <si>
    <t>Hanks Heroes</t>
  </si>
  <si>
    <t>Plow King</t>
  </si>
  <si>
    <t>3/31/4/10</t>
  </si>
  <si>
    <t>4/11-4/17</t>
  </si>
  <si>
    <t>4/18-4/24</t>
  </si>
  <si>
    <t>4/25-5/1</t>
  </si>
  <si>
    <t>2011 Weekly Winners</t>
  </si>
  <si>
    <t>5/2-5/8</t>
  </si>
  <si>
    <t>5/9-5/15</t>
  </si>
  <si>
    <t>5/16-5/22</t>
  </si>
  <si>
    <t>5/23-5/29</t>
  </si>
  <si>
    <t>5/30-6/5</t>
  </si>
  <si>
    <t>6/6-6/12</t>
  </si>
  <si>
    <t>6/13-6/19</t>
  </si>
  <si>
    <t>6/20-6/26</t>
  </si>
  <si>
    <t>6/27-7/3</t>
  </si>
  <si>
    <t>7/4-7/10</t>
  </si>
  <si>
    <t>7/11-7/17</t>
  </si>
  <si>
    <t>7/18-7/24</t>
  </si>
  <si>
    <t>7/25-7/31</t>
  </si>
  <si>
    <t>8/1-8/7</t>
  </si>
  <si>
    <t>8/8-8/14</t>
  </si>
  <si>
    <t>8/15-8/21</t>
  </si>
  <si>
    <t>8/22-8/28</t>
  </si>
  <si>
    <t>9/5-9/11</t>
  </si>
  <si>
    <t>9/12-9/18</t>
  </si>
  <si>
    <t>9/19-9/25</t>
  </si>
  <si>
    <t>Hank's Heroes</t>
  </si>
  <si>
    <t>8/29-9/4</t>
  </si>
  <si>
    <t>Taylor's Tool 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</si>
</sst>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"/>
  </numFmts>
  <fonts count="9" x14ac:knownFonts="1">
    <font>
      <sz val="10"/>
      <name val="Times New Roman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44" fontId="4" fillId="0" borderId="0" xfId="1" applyFont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4" fontId="3" fillId="2" borderId="0" xfId="1" applyFon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/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right" wrapText="1"/>
    </xf>
    <xf numFmtId="1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1.xml"/><Relationship Id="rId18" Type="http://schemas.openxmlformats.org/officeDocument/2006/relationships/worksheet" Target="worksheets/sheet16.xml"/><Relationship Id="rId26" Type="http://schemas.openxmlformats.org/officeDocument/2006/relationships/worksheet" Target="worksheets/sheet24.xml"/><Relationship Id="rId3" Type="http://schemas.openxmlformats.org/officeDocument/2006/relationships/chartsheet" Target="chartsheets/sheet1.xml"/><Relationship Id="rId21" Type="http://schemas.openxmlformats.org/officeDocument/2006/relationships/worksheet" Target="worksheets/sheet19.xml"/><Relationship Id="rId34" Type="http://schemas.openxmlformats.org/officeDocument/2006/relationships/styles" Target="styles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10.xml"/><Relationship Id="rId17" Type="http://schemas.openxmlformats.org/officeDocument/2006/relationships/worksheet" Target="worksheets/sheet15.xml"/><Relationship Id="rId25" Type="http://schemas.openxmlformats.org/officeDocument/2006/relationships/worksheet" Target="worksheets/sheet23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worksheet" Target="worksheets/sheet18.xml"/><Relationship Id="rId29" Type="http://schemas.openxmlformats.org/officeDocument/2006/relationships/worksheet" Target="worksheets/sheet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24" Type="http://schemas.openxmlformats.org/officeDocument/2006/relationships/worksheet" Target="worksheets/sheet22.xml"/><Relationship Id="rId32" Type="http://schemas.openxmlformats.org/officeDocument/2006/relationships/worksheet" Target="worksheets/sheet30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13.xml"/><Relationship Id="rId23" Type="http://schemas.openxmlformats.org/officeDocument/2006/relationships/worksheet" Target="worksheets/sheet21.xml"/><Relationship Id="rId28" Type="http://schemas.openxmlformats.org/officeDocument/2006/relationships/worksheet" Target="worksheets/sheet26.xml"/><Relationship Id="rId36" Type="http://schemas.openxmlformats.org/officeDocument/2006/relationships/calcChain" Target="calcChain.xml"/><Relationship Id="rId10" Type="http://schemas.openxmlformats.org/officeDocument/2006/relationships/worksheet" Target="worksheets/sheet8.xml"/><Relationship Id="rId19" Type="http://schemas.openxmlformats.org/officeDocument/2006/relationships/worksheet" Target="worksheets/sheet17.xml"/><Relationship Id="rId31" Type="http://schemas.openxmlformats.org/officeDocument/2006/relationships/worksheet" Target="worksheets/sheet29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Relationship Id="rId22" Type="http://schemas.openxmlformats.org/officeDocument/2006/relationships/worksheet" Target="worksheets/sheet20.xml"/><Relationship Id="rId27" Type="http://schemas.openxmlformats.org/officeDocument/2006/relationships/worksheet" Target="worksheets/sheet25.xml"/><Relationship Id="rId30" Type="http://schemas.openxmlformats.org/officeDocument/2006/relationships/worksheet" Target="worksheets/sheet28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1184819492918887E-2"/>
          <c:y val="7.9235448510112712E-3"/>
          <c:w val="0.96575509508805268"/>
          <c:h val="0.96581695229272813"/>
        </c:manualLayout>
      </c:layout>
      <c:lineChart>
        <c:grouping val="standard"/>
        <c:varyColors val="0"/>
        <c:ser>
          <c:idx val="4"/>
          <c:order val="0"/>
          <c:tx>
            <c:strRef>
              <c:f>OverallPtsData!$F$1</c:f>
              <c:strCache>
                <c:ptCount val="1"/>
                <c:pt idx="0">
                  <c:v>PK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OverallPtsData!$A$2:$A$27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OverallPtsData!$F$2:$F$27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OverallPtsData!$D$1</c:f>
              <c:strCache>
                <c:ptCount val="1"/>
                <c:pt idx="0">
                  <c:v>LO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OverallPtsData!$A$2:$A$27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OverallPtsData!$D$2:$D$27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OverallPtsData!$J$1</c:f>
              <c:strCache>
                <c:ptCount val="1"/>
                <c:pt idx="0">
                  <c:v>TTS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OverallPtsData!$A$2:$A$27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OverallPtsData!$J$2:$J$27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OverallPtsData!$E$1</c:f>
              <c:strCache>
                <c:ptCount val="1"/>
                <c:pt idx="0">
                  <c:v>MR S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OverallPtsData!$A$2:$A$27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OverallPtsData!$E$2:$E$27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OverallPtsData!$K$1</c:f>
              <c:strCache>
                <c:ptCount val="1"/>
                <c:pt idx="0">
                  <c:v>YC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numRef>
              <c:f>OverallPtsData!$A$2:$A$27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OverallPtsData!$K$2:$K$27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OverallPtsData!$G$1</c:f>
              <c:strCache>
                <c:ptCount val="1"/>
                <c:pt idx="0">
                  <c:v>STONE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OverallPtsData!$A$2:$A$27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OverallPtsData!$G$2:$G$27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OverallPtsData!$I$1</c:f>
              <c:strCache>
                <c:ptCount val="1"/>
                <c:pt idx="0">
                  <c:v>TNG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OverallPtsData!$A$2:$A$27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OverallPtsData!$I$2:$I$27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ser>
          <c:idx val="0"/>
          <c:order val="7"/>
          <c:tx>
            <c:strRef>
              <c:f>OverallPtsData!$B$1</c:f>
              <c:strCache>
                <c:ptCount val="1"/>
                <c:pt idx="0">
                  <c:v>BALT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numRef>
              <c:f>OverallPtsData!$A$2:$A$27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OverallPtsData!$B$2:$B$27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ser>
          <c:idx val="1"/>
          <c:order val="8"/>
          <c:tx>
            <c:strRef>
              <c:f>OverallPtsData!$C$1</c:f>
              <c:strCache>
                <c:ptCount val="1"/>
                <c:pt idx="0">
                  <c:v>HH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numRef>
              <c:f>OverallPtsData!$A$2:$A$27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OverallPtsData!$C$2:$C$27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ser>
          <c:idx val="6"/>
          <c:order val="9"/>
          <c:tx>
            <c:strRef>
              <c:f>OverallPtsData!$H$1</c:f>
              <c:strCache>
                <c:ptCount val="1"/>
                <c:pt idx="0">
                  <c:v>TIA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numRef>
              <c:f>OverallPtsData!$A$2:$A$27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OverallPtsData!$H$2:$H$27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60480"/>
        <c:axId val="41882752"/>
      </c:lineChart>
      <c:catAx>
        <c:axId val="4186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1882752"/>
        <c:crosses val="autoZero"/>
        <c:auto val="1"/>
        <c:lblAlgn val="ctr"/>
        <c:lblOffset val="100"/>
        <c:noMultiLvlLbl val="0"/>
      </c:catAx>
      <c:valAx>
        <c:axId val="41882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18604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IDL 2006 Points per Week</a:t>
            </a:r>
          </a:p>
        </c:rich>
      </c:tx>
      <c:layout>
        <c:manualLayout>
          <c:xMode val="edge"/>
          <c:yMode val="edge"/>
          <c:x val="0.38795986622073703"/>
          <c:y val="1.9639934533551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89297658863171E-2"/>
          <c:y val="0.16039279869067102"/>
          <c:w val="0.96321070234113715"/>
          <c:h val="0.78887070376432078"/>
        </c:manualLayout>
      </c:layout>
      <c:lineChart>
        <c:grouping val="standard"/>
        <c:varyColors val="0"/>
        <c:ser>
          <c:idx val="0"/>
          <c:order val="0"/>
          <c:tx>
            <c:strRef>
              <c:f>PtsData!$B$1</c:f>
              <c:strCache>
                <c:ptCount val="1"/>
                <c:pt idx="0">
                  <c:v>BALT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PtsData!$B$2:$B$27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1"/>
          <c:order val="1"/>
          <c:tx>
            <c:strRef>
              <c:f>PtsData!$C$1</c:f>
              <c:strCache>
                <c:ptCount val="1"/>
                <c:pt idx="0">
                  <c:v>HH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PtsData!$C$2:$C$27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2"/>
          <c:order val="2"/>
          <c:tx>
            <c:strRef>
              <c:f>PtsData!$D$1</c:f>
              <c:strCache>
                <c:ptCount val="1"/>
                <c:pt idx="0">
                  <c:v>LO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PtsData!$D$2:$D$27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3"/>
          <c:order val="3"/>
          <c:tx>
            <c:strRef>
              <c:f>PtsData!$E$1</c:f>
              <c:strCache>
                <c:ptCount val="1"/>
                <c:pt idx="0">
                  <c:v>MR S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PtsData!$E$2:$E$27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4"/>
          <c:order val="4"/>
          <c:tx>
            <c:strRef>
              <c:f>PtsData!$F$1</c:f>
              <c:strCache>
                <c:ptCount val="1"/>
                <c:pt idx="0">
                  <c:v>PK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PtsData!$F$2:$F$27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5"/>
          <c:order val="5"/>
          <c:tx>
            <c:strRef>
              <c:f>PtsData!$H$1</c:f>
              <c:strCache>
                <c:ptCount val="1"/>
                <c:pt idx="0">
                  <c:v>TIA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PtsData!$H$2:$H$27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6"/>
          <c:order val="6"/>
          <c:tx>
            <c:strRef>
              <c:f>PtsData!$G$1</c:f>
              <c:strCache>
                <c:ptCount val="1"/>
                <c:pt idx="0">
                  <c:v>STONE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PtsData!$G$2:$G$27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7"/>
          <c:order val="7"/>
          <c:tx>
            <c:strRef>
              <c:f>PtsData!$J$1</c:f>
              <c:strCache>
                <c:ptCount val="1"/>
                <c:pt idx="0">
                  <c:v>TTS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PtsData!$J$2:$J$27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8"/>
          <c:order val="8"/>
          <c:tx>
            <c:strRef>
              <c:f>PtsData!$I$1</c:f>
              <c:strCache>
                <c:ptCount val="1"/>
                <c:pt idx="0">
                  <c:v>TNG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PtsData!$I$2:$I$27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9"/>
          <c:order val="9"/>
          <c:tx>
            <c:strRef>
              <c:f>PtsData!$K$1</c:f>
              <c:strCache>
                <c:ptCount val="1"/>
                <c:pt idx="0">
                  <c:v>YC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cat>
            <c:numRef>
              <c:f>PtsData!$A$2:$A$27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PtsData!$K$2:$K$27</c:f>
              <c:numCache>
                <c:formatCode>General</c:formatCode>
                <c:ptCount val="26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00384"/>
        <c:axId val="42002304"/>
      </c:lineChart>
      <c:catAx>
        <c:axId val="4200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00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002304"/>
        <c:scaling>
          <c:orientation val="minMax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Points</a:t>
                </a:r>
              </a:p>
            </c:rich>
          </c:tx>
          <c:layout>
            <c:manualLayout>
              <c:xMode val="edge"/>
              <c:yMode val="edge"/>
              <c:x val="0"/>
              <c:y val="0.520458265139116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000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7056856187291014"/>
          <c:y val="9.3289689034369849E-2"/>
          <c:w val="0.69788182831661094"/>
          <c:h val="3.9279869067103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2006 IDL - Weekly Ranking by Team</a:t>
            </a:r>
          </a:p>
        </c:rich>
      </c:tx>
      <c:layout>
        <c:manualLayout>
          <c:xMode val="edge"/>
          <c:yMode val="edge"/>
          <c:x val="0.3455964325529543"/>
          <c:y val="1.9639934533551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889632107023422E-2"/>
          <c:y val="0.19967266775777415"/>
          <c:w val="0.92196209587513756"/>
          <c:h val="0.76595744680851519"/>
        </c:manualLayout>
      </c:layout>
      <c:lineChart>
        <c:grouping val="standard"/>
        <c:varyColors val="0"/>
        <c:ser>
          <c:idx val="0"/>
          <c:order val="0"/>
          <c:tx>
            <c:strRef>
              <c:f>RankData!$B$1</c:f>
              <c:strCache>
                <c:ptCount val="1"/>
                <c:pt idx="0">
                  <c:v>BALT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RankData!$A$2:$A$27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RankData!$B$2:$B$27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1"/>
          <c:order val="1"/>
          <c:tx>
            <c:strRef>
              <c:f>RankData!$C$1</c:f>
              <c:strCache>
                <c:ptCount val="1"/>
                <c:pt idx="0">
                  <c:v>HH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RankData!$A$2:$A$27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RankData!$C$2:$C$27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2"/>
          <c:order val="2"/>
          <c:tx>
            <c:strRef>
              <c:f>RankData!$D$1</c:f>
              <c:strCache>
                <c:ptCount val="1"/>
                <c:pt idx="0">
                  <c:v>LO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RankData!$A$2:$A$27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RankData!$D$2:$D$27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3"/>
          <c:order val="3"/>
          <c:tx>
            <c:strRef>
              <c:f>RankData!$E$1</c:f>
              <c:strCache>
                <c:ptCount val="1"/>
                <c:pt idx="0">
                  <c:v>MR S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RankData!$A$2:$A$27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RankData!$E$2:$E$27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4"/>
          <c:order val="4"/>
          <c:tx>
            <c:strRef>
              <c:f>RankData!$F$1</c:f>
              <c:strCache>
                <c:ptCount val="1"/>
                <c:pt idx="0">
                  <c:v>PK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RankData!$A$2:$A$27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RankData!$F$2:$F$27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5"/>
          <c:order val="5"/>
          <c:tx>
            <c:strRef>
              <c:f>RankData!$G$1</c:f>
              <c:strCache>
                <c:ptCount val="1"/>
                <c:pt idx="0">
                  <c:v>STONE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RankData!$A$2:$A$27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RankData!$G$2:$G$27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6"/>
          <c:order val="6"/>
          <c:tx>
            <c:strRef>
              <c:f>RankData!$H$1</c:f>
              <c:strCache>
                <c:ptCount val="1"/>
                <c:pt idx="0">
                  <c:v>TIA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RankData!$A$2:$A$27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RankData!$H$2:$H$27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7"/>
          <c:order val="7"/>
          <c:tx>
            <c:strRef>
              <c:f>RankData!$I$1</c:f>
              <c:strCache>
                <c:ptCount val="1"/>
                <c:pt idx="0">
                  <c:v>TNG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RankData!$A$2:$A$27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RankData!$I$2:$I$27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8"/>
          <c:order val="8"/>
          <c:tx>
            <c:strRef>
              <c:f>RankData!$J$1</c:f>
              <c:strCache>
                <c:ptCount val="1"/>
                <c:pt idx="0">
                  <c:v>TTS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RankData!$A$2:$A$27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RankData!$J$2:$J$27</c:f>
              <c:numCache>
                <c:formatCode>General</c:formatCode>
                <c:ptCount val="26"/>
              </c:numCache>
            </c:numRef>
          </c:val>
          <c:smooth val="0"/>
        </c:ser>
        <c:ser>
          <c:idx val="9"/>
          <c:order val="9"/>
          <c:tx>
            <c:strRef>
              <c:f>RankData!$K$1</c:f>
              <c:strCache>
                <c:ptCount val="1"/>
                <c:pt idx="0">
                  <c:v>YC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cat>
            <c:numRef>
              <c:f>RankData!$A$2:$A$27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RankData!$K$2:$K$27</c:f>
              <c:numCache>
                <c:formatCode>General</c:formatCode>
                <c:ptCount val="26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29728"/>
        <c:axId val="81931648"/>
      </c:lineChart>
      <c:catAx>
        <c:axId val="81929728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931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1931648"/>
        <c:scaling>
          <c:orientation val="maxMin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Rank</a:t>
                </a:r>
              </a:p>
            </c:rich>
          </c:tx>
          <c:layout>
            <c:manualLayout>
              <c:xMode val="edge"/>
              <c:yMode val="edge"/>
              <c:x val="1.2263099219621001E-2"/>
              <c:y val="0.553191489361702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92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7837235228539591"/>
          <c:y val="9.1653027823240626E-2"/>
          <c:w val="0.69788182831661083"/>
          <c:h val="3.92798690671032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9" workbookViewId="0"/>
  </sheetViews>
  <pageMargins left="0.75" right="0.75" top="1" bottom="1" header="0.5" footer="0.5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9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28</xdr:col>
      <xdr:colOff>523875</xdr:colOff>
      <xdr:row>46</xdr:row>
      <xdr:rowOff>66675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43925" cy="5819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43925" cy="58197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tabSelected="1" topLeftCell="A10" workbookViewId="0">
      <selection activeCell="J38" sqref="J38"/>
    </sheetView>
  </sheetViews>
  <sheetFormatPr defaultRowHeight="12.75" x14ac:dyDescent="0.2"/>
  <cols>
    <col min="1" max="1" width="9.83203125" style="2" bestFit="1" customWidth="1"/>
    <col min="2" max="2" width="8.83203125" style="2" bestFit="1" customWidth="1"/>
    <col min="3" max="3" width="14.1640625" style="2" bestFit="1" customWidth="1"/>
    <col min="4" max="4" width="33.5" style="2" bestFit="1" customWidth="1"/>
    <col min="5" max="5" width="7.6640625" style="4" bestFit="1" customWidth="1"/>
    <col min="6" max="6" width="3" style="4" customWidth="1"/>
    <col min="7" max="7" width="9" style="4" bestFit="1" customWidth="1"/>
    <col min="8" max="8" width="3" style="4" customWidth="1"/>
    <col min="9" max="9" width="11.83203125" style="4" bestFit="1" customWidth="1"/>
    <col min="10" max="10" width="3.1640625" style="2" customWidth="1"/>
    <col min="11" max="11" width="9.33203125" style="4"/>
    <col min="12" max="12" width="29" style="2" bestFit="1" customWidth="1"/>
    <col min="13" max="13" width="3.1640625" style="2" customWidth="1"/>
    <col min="14" max="14" width="10.6640625" style="2" bestFit="1" customWidth="1"/>
    <col min="15" max="15" width="9.33203125" style="2"/>
    <col min="16" max="16" width="5.83203125" style="2" bestFit="1" customWidth="1"/>
    <col min="17" max="17" width="2.33203125" style="2" bestFit="1" customWidth="1"/>
    <col min="18" max="18" width="18" style="2" bestFit="1" customWidth="1"/>
    <col min="19" max="16384" width="9.33203125" style="2"/>
  </cols>
  <sheetData>
    <row r="1" spans="1:18" ht="15.75" x14ac:dyDescent="0.25">
      <c r="A1" s="14" t="s">
        <v>83</v>
      </c>
      <c r="B1" s="14"/>
    </row>
    <row r="3" spans="1:18" x14ac:dyDescent="0.2">
      <c r="A3" s="1" t="s">
        <v>25</v>
      </c>
      <c r="B3" s="1" t="s">
        <v>60</v>
      </c>
      <c r="C3" s="1" t="s">
        <v>26</v>
      </c>
      <c r="D3" s="1" t="s">
        <v>27</v>
      </c>
      <c r="E3" s="3" t="s">
        <v>28</v>
      </c>
      <c r="F3" s="3"/>
      <c r="G3" s="3" t="s">
        <v>37</v>
      </c>
      <c r="H3" s="3"/>
      <c r="I3" s="3" t="s">
        <v>36</v>
      </c>
      <c r="J3" s="1"/>
      <c r="K3" s="3" t="s">
        <v>38</v>
      </c>
      <c r="L3" s="1" t="s">
        <v>39</v>
      </c>
      <c r="M3" s="8"/>
      <c r="N3" s="1" t="s">
        <v>42</v>
      </c>
      <c r="P3" s="22">
        <v>1234</v>
      </c>
      <c r="Q3" s="9" t="s">
        <v>43</v>
      </c>
      <c r="R3" s="9" t="s">
        <v>44</v>
      </c>
    </row>
    <row r="4" spans="1:18" x14ac:dyDescent="0.2">
      <c r="A4" s="2" t="s">
        <v>0</v>
      </c>
      <c r="B4" s="2" t="s">
        <v>70</v>
      </c>
      <c r="C4" s="2" t="s">
        <v>79</v>
      </c>
      <c r="D4" s="2" t="str">
        <f>'1'!B4</f>
        <v>Team Fun Bunch</v>
      </c>
      <c r="E4" s="4">
        <f>'1'!E4</f>
        <v>420</v>
      </c>
      <c r="G4" s="4">
        <f>AVERAGE('1'!E4:E13)</f>
        <v>314.01000000000005</v>
      </c>
      <c r="I4" s="4">
        <f t="shared" ref="I4:I10" si="0">E4-G4</f>
        <v>105.98999999999995</v>
      </c>
      <c r="K4" s="4">
        <f>'1'!E13</f>
        <v>247.8</v>
      </c>
      <c r="L4" s="2" t="str">
        <f>'1'!$B$13</f>
        <v>Mr. Sparkle</v>
      </c>
      <c r="N4" s="4">
        <f>E4-K4</f>
        <v>172.2</v>
      </c>
      <c r="P4" s="23">
        <v>5678</v>
      </c>
      <c r="Q4" s="10" t="s">
        <v>43</v>
      </c>
      <c r="R4" s="10" t="s">
        <v>45</v>
      </c>
    </row>
    <row r="5" spans="1:18" x14ac:dyDescent="0.2">
      <c r="A5" s="2" t="s">
        <v>1</v>
      </c>
      <c r="B5" s="2" t="s">
        <v>70</v>
      </c>
      <c r="C5" s="2" t="s">
        <v>80</v>
      </c>
      <c r="D5" s="5" t="str">
        <f>'2'!B4</f>
        <v>Lumbering Oafs</v>
      </c>
      <c r="E5" s="6">
        <f>'2'!E4</f>
        <v>241.5</v>
      </c>
      <c r="F5" s="6"/>
      <c r="G5" s="6">
        <f>AVERAGE('2'!E4:E13)</f>
        <v>187.73</v>
      </c>
      <c r="H5" s="6"/>
      <c r="I5" s="6">
        <f t="shared" si="0"/>
        <v>53.77000000000001</v>
      </c>
      <c r="K5" s="4">
        <f>'2'!E13</f>
        <v>138.5</v>
      </c>
      <c r="L5" s="2" t="str">
        <f>'2'!$B$13</f>
        <v>Hanks Heroes</v>
      </c>
      <c r="N5" s="4">
        <f t="shared" ref="N5:N28" si="1">E5-K5</f>
        <v>103</v>
      </c>
    </row>
    <row r="6" spans="1:18" x14ac:dyDescent="0.2">
      <c r="A6" s="2" t="s">
        <v>2</v>
      </c>
      <c r="B6" s="2">
        <v>1</v>
      </c>
      <c r="C6" s="2" t="s">
        <v>81</v>
      </c>
      <c r="D6" s="2" t="str">
        <f>'3'!B4</f>
        <v>Lumbering Oafs</v>
      </c>
      <c r="E6" s="4">
        <f>'3'!E4</f>
        <v>262</v>
      </c>
      <c r="G6" s="4">
        <f>AVERAGE('3'!E4:E13)</f>
        <v>213.53000000000003</v>
      </c>
      <c r="I6" s="4">
        <f t="shared" si="0"/>
        <v>48.46999999999997</v>
      </c>
      <c r="K6" s="4">
        <f>'3'!E13</f>
        <v>131.5</v>
      </c>
      <c r="L6" s="2" t="str">
        <f>'3'!$B$13</f>
        <v>Stonecutters</v>
      </c>
      <c r="N6" s="4">
        <f t="shared" si="1"/>
        <v>130.5</v>
      </c>
    </row>
    <row r="7" spans="1:18" x14ac:dyDescent="0.2">
      <c r="A7" s="2" t="s">
        <v>3</v>
      </c>
      <c r="B7" s="2">
        <v>2</v>
      </c>
      <c r="C7" s="2" t="s">
        <v>82</v>
      </c>
      <c r="D7" s="2" t="str">
        <f>'4'!B4</f>
        <v>Mr. Sparkle</v>
      </c>
      <c r="E7" s="4">
        <f>'4'!E4</f>
        <v>251.5</v>
      </c>
      <c r="G7" s="4">
        <f>AVERAGE('4'!E4:E13)</f>
        <v>212.17000000000002</v>
      </c>
      <c r="I7" s="4">
        <f t="shared" si="0"/>
        <v>39.329999999999984</v>
      </c>
      <c r="K7" s="4">
        <f>'4'!E13</f>
        <v>157.30000000000001</v>
      </c>
      <c r="L7" s="2" t="str">
        <f>'4'!$B$13</f>
        <v>The New Guy</v>
      </c>
      <c r="N7" s="4">
        <f t="shared" si="1"/>
        <v>94.199999999999989</v>
      </c>
    </row>
    <row r="8" spans="1:18" x14ac:dyDescent="0.2">
      <c r="A8" s="2" t="s">
        <v>4</v>
      </c>
      <c r="B8" s="2">
        <v>3</v>
      </c>
      <c r="C8" s="2" t="s">
        <v>84</v>
      </c>
      <c r="D8" s="5" t="str">
        <f>'5'!B4</f>
        <v>Stonecutters</v>
      </c>
      <c r="E8" s="4">
        <f>'5'!E4</f>
        <v>251.7</v>
      </c>
      <c r="G8" s="4">
        <f>AVERAGE('5'!E4:E13)</f>
        <v>208.32</v>
      </c>
      <c r="I8" s="4">
        <f t="shared" si="0"/>
        <v>43.379999999999995</v>
      </c>
      <c r="K8" s="4">
        <f>'5'!E13</f>
        <v>147.5</v>
      </c>
      <c r="L8" s="2" t="str">
        <f>'5'!$B$13</f>
        <v>The New Guy</v>
      </c>
      <c r="N8" s="4">
        <f t="shared" si="1"/>
        <v>104.19999999999999</v>
      </c>
    </row>
    <row r="9" spans="1:18" x14ac:dyDescent="0.2">
      <c r="A9" s="2" t="s">
        <v>5</v>
      </c>
      <c r="B9" s="2">
        <v>4</v>
      </c>
      <c r="C9" s="2" t="s">
        <v>85</v>
      </c>
      <c r="D9" s="5" t="str">
        <f>'6'!B4</f>
        <v>Stonecutters</v>
      </c>
      <c r="E9" s="4">
        <f>'6'!E4</f>
        <v>232.3</v>
      </c>
      <c r="G9" s="4">
        <f>AVERAGE('6'!E4:E13)</f>
        <v>202.67000000000002</v>
      </c>
      <c r="I9" s="4">
        <f t="shared" si="0"/>
        <v>29.629999999999995</v>
      </c>
      <c r="K9" s="6">
        <f>'6'!E13</f>
        <v>148.69999999999999</v>
      </c>
      <c r="L9" s="2" t="str">
        <f>'6'!$B$13</f>
        <v>Taylors Tool Shed</v>
      </c>
      <c r="N9" s="4">
        <f t="shared" si="1"/>
        <v>83.600000000000023</v>
      </c>
    </row>
    <row r="10" spans="1:18" x14ac:dyDescent="0.2">
      <c r="A10" s="2" t="s">
        <v>6</v>
      </c>
      <c r="B10" s="2">
        <v>5</v>
      </c>
      <c r="C10" s="21" t="s">
        <v>86</v>
      </c>
      <c r="D10" s="2" t="str">
        <f>'7'!B4</f>
        <v>Taylors Tool Shed</v>
      </c>
      <c r="E10" s="4">
        <f>'7'!E4</f>
        <v>290.2</v>
      </c>
      <c r="G10" s="4">
        <f>AVERAGE('7'!E4:E13)</f>
        <v>219.46000000000004</v>
      </c>
      <c r="I10" s="4">
        <f t="shared" si="0"/>
        <v>70.739999999999952</v>
      </c>
      <c r="K10" s="6">
        <f>'7'!E13</f>
        <v>116</v>
      </c>
      <c r="L10" s="2" t="str">
        <f>'7'!$B$13</f>
        <v>Yankee Clippers</v>
      </c>
      <c r="N10" s="4">
        <f t="shared" si="1"/>
        <v>174.2</v>
      </c>
    </row>
    <row r="11" spans="1:18" x14ac:dyDescent="0.2">
      <c r="A11" s="2" t="s">
        <v>7</v>
      </c>
      <c r="B11" s="2">
        <v>6</v>
      </c>
      <c r="C11" s="2" t="s">
        <v>87</v>
      </c>
      <c r="D11" s="5" t="str">
        <f>'8'!B4</f>
        <v>Plow King</v>
      </c>
      <c r="E11" s="6">
        <f>'8'!E4</f>
        <v>268.2</v>
      </c>
      <c r="G11" s="4">
        <f>AVERAGE('8'!E4:E13)</f>
        <v>205.32000000000002</v>
      </c>
      <c r="I11" s="6">
        <f t="shared" ref="I11:I28" si="2">E11-G11</f>
        <v>62.879999999999967</v>
      </c>
      <c r="K11" s="4">
        <f>'8'!E13</f>
        <v>143.30000000000001</v>
      </c>
      <c r="L11" s="2" t="str">
        <f>'8'!$B$13</f>
        <v>Hanks Heroes</v>
      </c>
      <c r="N11" s="4">
        <f t="shared" si="1"/>
        <v>124.89999999999998</v>
      </c>
    </row>
    <row r="12" spans="1:18" x14ac:dyDescent="0.2">
      <c r="A12" s="2" t="s">
        <v>8</v>
      </c>
      <c r="B12" s="2">
        <v>7</v>
      </c>
      <c r="C12" s="2" t="s">
        <v>88</v>
      </c>
      <c r="D12" s="2" t="str">
        <f>'9'!B4</f>
        <v>Lumbering Oafs</v>
      </c>
      <c r="E12" s="4">
        <f>'9'!E4</f>
        <v>329</v>
      </c>
      <c r="G12" s="4">
        <f>AVERAGE('9'!E4:E13)</f>
        <v>217.7</v>
      </c>
      <c r="I12" s="4">
        <f t="shared" si="2"/>
        <v>111.30000000000001</v>
      </c>
      <c r="K12" s="4">
        <f>'9'!E13</f>
        <v>146.5</v>
      </c>
      <c r="L12" s="2" t="str">
        <f>'9'!$B$13</f>
        <v>Mr. Sparkle</v>
      </c>
      <c r="N12" s="4">
        <f t="shared" si="1"/>
        <v>182.5</v>
      </c>
    </row>
    <row r="13" spans="1:18" x14ac:dyDescent="0.2">
      <c r="A13" s="2" t="s">
        <v>9</v>
      </c>
      <c r="B13" s="2">
        <v>8</v>
      </c>
      <c r="C13" s="2" t="s">
        <v>89</v>
      </c>
      <c r="D13" s="2" t="str">
        <f>'10'!B4</f>
        <v>Lumbering Oafs</v>
      </c>
      <c r="E13" s="4">
        <f>'10'!E4</f>
        <v>260.8</v>
      </c>
      <c r="G13" s="4">
        <f>AVERAGE('10'!E4:E13)</f>
        <v>223.30000000000004</v>
      </c>
      <c r="I13" s="4">
        <f t="shared" si="2"/>
        <v>37.499999999999972</v>
      </c>
      <c r="K13" s="4">
        <f>'10'!E13</f>
        <v>144.30000000000001</v>
      </c>
      <c r="L13" s="2" t="str">
        <f>'10'!$B$13</f>
        <v>Taylors Tool Shed</v>
      </c>
      <c r="N13" s="4">
        <f t="shared" si="1"/>
        <v>116.5</v>
      </c>
    </row>
    <row r="14" spans="1:18" x14ac:dyDescent="0.2">
      <c r="A14" s="2" t="s">
        <v>10</v>
      </c>
      <c r="B14" s="2">
        <v>9</v>
      </c>
      <c r="C14" s="2" t="s">
        <v>90</v>
      </c>
      <c r="D14" s="2" t="str">
        <f>'11'!B4</f>
        <v>Team Fun Bunch</v>
      </c>
      <c r="E14" s="4">
        <f>'11'!E4</f>
        <v>317.5</v>
      </c>
      <c r="G14" s="4">
        <f>AVERAGE('11'!E4:E13)</f>
        <v>220.35</v>
      </c>
      <c r="I14" s="4">
        <f t="shared" si="2"/>
        <v>97.15</v>
      </c>
      <c r="K14" s="4">
        <f>'11'!E13</f>
        <v>161.69999999999999</v>
      </c>
      <c r="L14" s="2" t="str">
        <f>'11'!$B$13</f>
        <v>Plow King</v>
      </c>
      <c r="N14" s="4">
        <f t="shared" si="1"/>
        <v>155.80000000000001</v>
      </c>
    </row>
    <row r="15" spans="1:18" x14ac:dyDescent="0.2">
      <c r="A15" s="2" t="s">
        <v>11</v>
      </c>
      <c r="B15" s="2">
        <v>10</v>
      </c>
      <c r="C15" s="2" t="s">
        <v>91</v>
      </c>
      <c r="D15" s="2" t="str">
        <f>'12'!B4</f>
        <v>Lumbering Oafs</v>
      </c>
      <c r="E15" s="4">
        <f>'12'!E4</f>
        <v>257.8</v>
      </c>
      <c r="G15" s="4">
        <f>AVERAGE('12'!E4:E13)</f>
        <v>198.06</v>
      </c>
      <c r="I15" s="4">
        <f t="shared" si="2"/>
        <v>59.740000000000009</v>
      </c>
      <c r="K15" s="4">
        <f>'12'!E13</f>
        <v>133.30000000000001</v>
      </c>
      <c r="L15" s="2" t="str">
        <f>'12'!$B$13</f>
        <v>Hanks Heroes</v>
      </c>
      <c r="N15" s="4">
        <f t="shared" si="1"/>
        <v>124.5</v>
      </c>
    </row>
    <row r="16" spans="1:18" x14ac:dyDescent="0.2">
      <c r="A16" s="2" t="s">
        <v>12</v>
      </c>
      <c r="B16" s="2">
        <v>11</v>
      </c>
      <c r="C16" s="2" t="s">
        <v>92</v>
      </c>
      <c r="D16" s="2" t="str">
        <f>'13'!B4</f>
        <v>Yankee Clippers</v>
      </c>
      <c r="E16" s="4">
        <f>'13'!E4</f>
        <v>275.8</v>
      </c>
      <c r="G16" s="4">
        <f>AVERAGE('13'!E4:E13)</f>
        <v>219.58</v>
      </c>
      <c r="I16" s="4">
        <f t="shared" si="2"/>
        <v>56.22</v>
      </c>
      <c r="K16" s="4">
        <f>'13'!E13</f>
        <v>188.3</v>
      </c>
      <c r="L16" s="2" t="str">
        <f>'13'!$B$13</f>
        <v>Taylors Tool Shed</v>
      </c>
      <c r="N16" s="4">
        <f t="shared" si="1"/>
        <v>87.5</v>
      </c>
    </row>
    <row r="17" spans="1:14" x14ac:dyDescent="0.2">
      <c r="A17" s="2" t="s">
        <v>13</v>
      </c>
      <c r="B17" s="2">
        <v>12</v>
      </c>
      <c r="C17" s="2" t="s">
        <v>93</v>
      </c>
      <c r="D17" s="2" t="str">
        <f>'14'!B4</f>
        <v>Plow King</v>
      </c>
      <c r="E17" s="4">
        <f>'14'!E4</f>
        <v>278.7</v>
      </c>
      <c r="G17" s="4">
        <f>AVERAGE('14'!E4:E13)</f>
        <v>233.67000000000002</v>
      </c>
      <c r="I17" s="4">
        <f t="shared" si="2"/>
        <v>45.029999999999973</v>
      </c>
      <c r="K17" s="4">
        <f>'14'!E13</f>
        <v>192.3</v>
      </c>
      <c r="L17" s="2" t="str">
        <f>'14'!$B$13</f>
        <v>Baltimorons</v>
      </c>
      <c r="N17" s="4">
        <f t="shared" si="1"/>
        <v>86.399999999999977</v>
      </c>
    </row>
    <row r="18" spans="1:14" x14ac:dyDescent="0.2">
      <c r="A18" s="2" t="s">
        <v>14</v>
      </c>
      <c r="B18" s="2" t="s">
        <v>70</v>
      </c>
      <c r="C18" s="2" t="s">
        <v>94</v>
      </c>
      <c r="D18" s="2" t="str">
        <f>'15'!B4</f>
        <v>Hanks Heroes</v>
      </c>
      <c r="E18" s="4">
        <f>'15'!E4</f>
        <v>140.30000000000001</v>
      </c>
      <c r="G18" s="4">
        <f>AVERAGE('15'!E4:E13)</f>
        <v>118.26000000000002</v>
      </c>
      <c r="I18" s="4">
        <f t="shared" si="2"/>
        <v>22.039999999999992</v>
      </c>
      <c r="K18" s="4">
        <f>'15'!E13</f>
        <v>86</v>
      </c>
      <c r="L18" s="2" t="str">
        <f>'15'!$B$13</f>
        <v>Baltimorons</v>
      </c>
      <c r="N18" s="4">
        <f t="shared" si="1"/>
        <v>54.300000000000011</v>
      </c>
    </row>
    <row r="19" spans="1:14" x14ac:dyDescent="0.2">
      <c r="A19" s="2" t="s">
        <v>15</v>
      </c>
      <c r="B19" s="2">
        <v>13</v>
      </c>
      <c r="C19" s="2" t="s">
        <v>95</v>
      </c>
      <c r="D19" s="2" t="str">
        <f>'16'!B4</f>
        <v>Plow King</v>
      </c>
      <c r="E19" s="4">
        <f>'16'!E4</f>
        <v>254.2</v>
      </c>
      <c r="G19" s="4">
        <f>AVERAGE('16'!E4:E12)</f>
        <v>217</v>
      </c>
      <c r="I19" s="4">
        <f t="shared" si="2"/>
        <v>37.199999999999989</v>
      </c>
      <c r="K19" s="4">
        <f>'16'!E13</f>
        <v>166</v>
      </c>
      <c r="L19" s="2" t="str">
        <f>'16'!$B$13</f>
        <v>Hanks Heroes</v>
      </c>
      <c r="N19" s="4">
        <f t="shared" si="1"/>
        <v>88.199999999999989</v>
      </c>
    </row>
    <row r="20" spans="1:14" x14ac:dyDescent="0.2">
      <c r="A20" s="2" t="s">
        <v>16</v>
      </c>
      <c r="B20" s="2">
        <v>14</v>
      </c>
      <c r="C20" s="2" t="s">
        <v>96</v>
      </c>
      <c r="D20" s="2" t="str">
        <f>'17'!B4</f>
        <v>Yankee Clippers</v>
      </c>
      <c r="E20" s="4">
        <f>'17'!E4</f>
        <v>295.5</v>
      </c>
      <c r="G20" s="4">
        <f>AVERAGE('17'!E4:E13)</f>
        <v>231.31000000000003</v>
      </c>
      <c r="I20" s="4">
        <f t="shared" si="2"/>
        <v>64.189999999999969</v>
      </c>
      <c r="K20" s="4">
        <f>'17'!E13</f>
        <v>164.5</v>
      </c>
      <c r="L20" s="2" t="str">
        <f>'17'!$B$13</f>
        <v>Mr. Sparkle</v>
      </c>
      <c r="N20" s="4">
        <f t="shared" si="1"/>
        <v>131</v>
      </c>
    </row>
    <row r="21" spans="1:14" x14ac:dyDescent="0.2">
      <c r="A21" s="2" t="s">
        <v>17</v>
      </c>
      <c r="B21" s="2">
        <v>15</v>
      </c>
      <c r="C21" s="2" t="s">
        <v>97</v>
      </c>
      <c r="D21" s="2" t="str">
        <f>'18'!B4</f>
        <v>Lumbering Oafs</v>
      </c>
      <c r="E21" s="4">
        <f>'18'!E4</f>
        <v>305</v>
      </c>
      <c r="G21" s="4">
        <f>AVERAGE('18'!E5:E14)</f>
        <v>225.98888888888891</v>
      </c>
      <c r="I21" s="4">
        <f t="shared" si="2"/>
        <v>79.011111111111092</v>
      </c>
      <c r="K21" s="4">
        <f>'18'!E13</f>
        <v>194.5</v>
      </c>
      <c r="L21" s="2" t="str">
        <f>'18'!B13</f>
        <v>Mr. Sparkle</v>
      </c>
      <c r="N21" s="4">
        <f t="shared" si="1"/>
        <v>110.5</v>
      </c>
    </row>
    <row r="22" spans="1:14" x14ac:dyDescent="0.2">
      <c r="A22" s="2" t="s">
        <v>18</v>
      </c>
      <c r="B22" s="2">
        <v>16</v>
      </c>
      <c r="C22" s="2" t="s">
        <v>98</v>
      </c>
      <c r="D22" s="2" t="str">
        <f>'19'!B4</f>
        <v>The New Guy</v>
      </c>
      <c r="E22" s="4">
        <f>'19'!E4</f>
        <v>272.8</v>
      </c>
      <c r="G22" s="4">
        <f>AVERAGE('19'!E4:E13)</f>
        <v>220.99</v>
      </c>
      <c r="I22" s="4">
        <f t="shared" si="2"/>
        <v>51.81</v>
      </c>
      <c r="K22" s="4">
        <f>'19'!E13</f>
        <v>165.7</v>
      </c>
      <c r="L22" s="2" t="str">
        <f>'19'!B13</f>
        <v>Taylors Tool Shed</v>
      </c>
      <c r="N22" s="4">
        <f t="shared" si="1"/>
        <v>107.10000000000002</v>
      </c>
    </row>
    <row r="23" spans="1:14" x14ac:dyDescent="0.2">
      <c r="A23" s="2" t="s">
        <v>19</v>
      </c>
      <c r="B23" s="2">
        <v>17</v>
      </c>
      <c r="C23" s="2" t="s">
        <v>99</v>
      </c>
      <c r="D23" s="2" t="str">
        <f>'20'!B4</f>
        <v>Baltimorons</v>
      </c>
      <c r="E23" s="4">
        <f>'20'!E4</f>
        <v>295.7</v>
      </c>
      <c r="G23" s="4">
        <f>AVERAGE('20'!E4:E13)</f>
        <v>222.1</v>
      </c>
      <c r="I23" s="4">
        <f t="shared" si="2"/>
        <v>73.599999999999994</v>
      </c>
      <c r="K23" s="4">
        <f>'20'!E13</f>
        <v>152</v>
      </c>
      <c r="L23" s="2" t="str">
        <f>'20'!$B$13</f>
        <v>Mr. Sparkle</v>
      </c>
      <c r="N23" s="4">
        <f t="shared" si="1"/>
        <v>143.69999999999999</v>
      </c>
    </row>
    <row r="24" spans="1:14" x14ac:dyDescent="0.2">
      <c r="A24" s="2" t="s">
        <v>20</v>
      </c>
      <c r="B24" s="2">
        <v>18</v>
      </c>
      <c r="C24" s="2" t="s">
        <v>100</v>
      </c>
      <c r="D24" s="2" t="str">
        <f>'21'!B4</f>
        <v>Taylors Tool Shed</v>
      </c>
      <c r="E24" s="4">
        <f>'21'!E4</f>
        <v>253.3</v>
      </c>
      <c r="G24" s="4">
        <f>AVERAGE('21'!E4:E13)</f>
        <v>211.83</v>
      </c>
      <c r="I24" s="4">
        <f t="shared" si="2"/>
        <v>41.47</v>
      </c>
      <c r="K24" s="4">
        <f>'21'!E13</f>
        <v>179.8</v>
      </c>
      <c r="L24" s="2" t="str">
        <f>'21'!$B$13</f>
        <v>Baltimorons</v>
      </c>
      <c r="N24" s="4">
        <f t="shared" si="1"/>
        <v>73.5</v>
      </c>
    </row>
    <row r="25" spans="1:14" x14ac:dyDescent="0.2">
      <c r="A25" s="2" t="s">
        <v>21</v>
      </c>
      <c r="B25" s="2" t="s">
        <v>71</v>
      </c>
      <c r="C25" s="2" t="s">
        <v>105</v>
      </c>
      <c r="D25" s="2" t="str">
        <f>'22'!B4</f>
        <v>Stonecutters</v>
      </c>
      <c r="E25" s="4">
        <f>'22'!E4</f>
        <v>249.7</v>
      </c>
      <c r="G25" s="4">
        <f>AVERAGE('22'!E4:E13)</f>
        <v>212</v>
      </c>
      <c r="I25" s="4">
        <f t="shared" si="2"/>
        <v>37.699999999999989</v>
      </c>
      <c r="K25" s="4">
        <f>'22'!E13</f>
        <v>126.2</v>
      </c>
      <c r="L25" s="2" t="str">
        <f>'22'!$B$13</f>
        <v>Taylors Tool Shed</v>
      </c>
      <c r="N25" s="4">
        <f t="shared" si="1"/>
        <v>123.49999999999999</v>
      </c>
    </row>
    <row r="26" spans="1:14" x14ac:dyDescent="0.2">
      <c r="A26" s="2" t="s">
        <v>22</v>
      </c>
      <c r="B26" s="2" t="s">
        <v>72</v>
      </c>
      <c r="C26" s="2" t="s">
        <v>101</v>
      </c>
      <c r="D26" s="5" t="str">
        <f>'23'!B4</f>
        <v>Team Fun Bunch</v>
      </c>
      <c r="E26" s="4">
        <f>'23'!E4</f>
        <v>290.5</v>
      </c>
      <c r="G26" s="4">
        <f>AVERAGE('23'!E4:E13)</f>
        <v>224.07</v>
      </c>
      <c r="I26" s="4">
        <f t="shared" si="2"/>
        <v>66.430000000000007</v>
      </c>
      <c r="K26" s="4">
        <f>'23'!E13</f>
        <v>160.69999999999999</v>
      </c>
      <c r="L26" s="2" t="str">
        <f>'23'!$B$13</f>
        <v>Plow King</v>
      </c>
      <c r="N26" s="4">
        <f t="shared" si="1"/>
        <v>129.80000000000001</v>
      </c>
    </row>
    <row r="27" spans="1:14" x14ac:dyDescent="0.2">
      <c r="A27" s="2" t="s">
        <v>23</v>
      </c>
      <c r="B27" s="2" t="s">
        <v>73</v>
      </c>
      <c r="C27" s="2" t="s">
        <v>102</v>
      </c>
      <c r="D27" s="2" t="str">
        <f>'24'!B4</f>
        <v>Taylors Tool Shed</v>
      </c>
      <c r="E27" s="4">
        <f>'24'!E4</f>
        <v>296.7</v>
      </c>
      <c r="G27" s="4">
        <f>AVERAGE('24'!E4:E13)</f>
        <v>215.95999999999998</v>
      </c>
      <c r="I27" s="4">
        <f t="shared" si="2"/>
        <v>80.740000000000009</v>
      </c>
      <c r="K27" s="4">
        <f>'24'!E13</f>
        <v>151.19999999999999</v>
      </c>
      <c r="L27" s="2" t="str">
        <f>'24'!$B$13</f>
        <v>Mr. Sparkle</v>
      </c>
      <c r="N27" s="4">
        <f t="shared" si="1"/>
        <v>145.5</v>
      </c>
    </row>
    <row r="28" spans="1:14" x14ac:dyDescent="0.2">
      <c r="A28" s="2" t="s">
        <v>24</v>
      </c>
      <c r="B28" s="2" t="s">
        <v>74</v>
      </c>
      <c r="C28" s="2" t="s">
        <v>103</v>
      </c>
      <c r="D28" s="2" t="str">
        <f>'25'!B4</f>
        <v>Team Fun Bunch</v>
      </c>
      <c r="E28" s="4">
        <f>'25'!E4</f>
        <v>403.3</v>
      </c>
      <c r="G28" s="4">
        <f>AVERAGE('25'!E4:E13)</f>
        <v>308.56</v>
      </c>
      <c r="I28" s="4">
        <f t="shared" si="2"/>
        <v>94.740000000000009</v>
      </c>
      <c r="K28" s="4">
        <f>'25'!E13</f>
        <v>262.2</v>
      </c>
      <c r="L28" s="2" t="str">
        <f>'25'!$B$13</f>
        <v>Lumbering Oafs</v>
      </c>
      <c r="N28" s="4">
        <f t="shared" si="1"/>
        <v>141.10000000000002</v>
      </c>
    </row>
    <row r="29" spans="1:14" x14ac:dyDescent="0.2">
      <c r="N29" s="4"/>
    </row>
    <row r="31" spans="1:14" x14ac:dyDescent="0.2">
      <c r="D31" s="2" t="s">
        <v>55</v>
      </c>
      <c r="E31" s="4">
        <f>AVERAGE(E4:E29)</f>
        <v>279.76000000000005</v>
      </c>
      <c r="G31" s="4">
        <f>AVERAGE(G4:G29)</f>
        <v>219.35755555555559</v>
      </c>
      <c r="I31" s="4">
        <f>AVERAGE(I4:I29)</f>
        <v>60.402444444444427</v>
      </c>
      <c r="K31" s="4">
        <f>AVERAGE(K4:K29)</f>
        <v>160.23199999999997</v>
      </c>
      <c r="N31" s="4">
        <f>AVERAGE(N4:N29)</f>
        <v>119.52799999999998</v>
      </c>
    </row>
    <row r="32" spans="1:14" x14ac:dyDescent="0.2">
      <c r="D32" s="2" t="s">
        <v>54</v>
      </c>
      <c r="E32" s="4">
        <f>MEDIAN(E4:E29)</f>
        <v>272.8</v>
      </c>
      <c r="G32" s="4">
        <f>MEDIAN(G4:G29)</f>
        <v>217.7</v>
      </c>
      <c r="I32" s="4">
        <f>MEDIAN(I4:I29)</f>
        <v>56.22</v>
      </c>
      <c r="K32" s="4">
        <f>MEDIAN(K4:K29)</f>
        <v>152</v>
      </c>
      <c r="N32" s="4">
        <f>MEDIAN(N4:N29)</f>
        <v>123.49999999999999</v>
      </c>
    </row>
    <row r="33" spans="4:14" x14ac:dyDescent="0.2">
      <c r="E33" s="4" t="s">
        <v>27</v>
      </c>
      <c r="G33" s="4" t="s">
        <v>37</v>
      </c>
      <c r="I33" s="4" t="s">
        <v>36</v>
      </c>
      <c r="K33" s="4" t="s">
        <v>38</v>
      </c>
      <c r="N33" s="2" t="s">
        <v>42</v>
      </c>
    </row>
    <row r="35" spans="4:14" x14ac:dyDescent="0.2">
      <c r="D35" s="2" t="s">
        <v>75</v>
      </c>
      <c r="E35" s="4">
        <f>(E4+E5+E6+E7+E8+E9+E10+E11+E12+E13+E14+E15+E16+E17+E19+E20+E21+E22+E23+E24+E25+E26+E27+E28+E29)/25</f>
        <v>274.14800000000002</v>
      </c>
      <c r="G35" s="4">
        <f>(G4+G5+G6+G7+G8+G9+G10+G11+G12+G13+G14+G15+G16+G17+G19+G20+G21+G22+G23+G24+G25+G26+G27+G28+G29)/25</f>
        <v>214.62715555555559</v>
      </c>
      <c r="I35" s="4">
        <f>(I4+I5+I6+I7+I8+I9+I10+I11+I12+I13+I14+I15+I16+I17+I19+I20+I21+I22+I23+I24+I25+I26+I27+I28+I29)/25</f>
        <v>59.520844444444428</v>
      </c>
      <c r="K35" s="4">
        <f>(K4+K5+K6+K7+K8+K9+K10+K11+K12+K13+K14+K15+K16+K17+K19+K20+K21+K22+K23+K24+K25+K26+K27+K28+K29)/25</f>
        <v>156.79199999999997</v>
      </c>
      <c r="N35" s="4">
        <f>(N4+N5+N6+N7+N8+N9+N10+N11+N12+N13+N14+N15+N16+N17+N19+N20+N21+N22+N23+N24+N25+N26+N27+N28+N29)/25</f>
        <v>117.35599999999998</v>
      </c>
    </row>
    <row r="38" spans="4:14" x14ac:dyDescent="0.2">
      <c r="D38" s="1" t="s">
        <v>30</v>
      </c>
      <c r="E38" s="12" t="s">
        <v>40</v>
      </c>
      <c r="F38" s="3"/>
      <c r="G38" s="11" t="s">
        <v>41</v>
      </c>
      <c r="L38" s="1" t="s">
        <v>30</v>
      </c>
      <c r="M38" s="1"/>
      <c r="N38" s="1" t="s">
        <v>53</v>
      </c>
    </row>
    <row r="39" spans="4:14" x14ac:dyDescent="0.2">
      <c r="D39" s="2" t="s">
        <v>61</v>
      </c>
      <c r="E39" s="4">
        <v>6</v>
      </c>
      <c r="G39" s="7">
        <f>E39*2.5</f>
        <v>15</v>
      </c>
      <c r="L39" s="2" t="s">
        <v>64</v>
      </c>
      <c r="N39" s="4">
        <v>6</v>
      </c>
    </row>
    <row r="40" spans="4:14" x14ac:dyDescent="0.2">
      <c r="D40" s="2" t="s">
        <v>69</v>
      </c>
      <c r="E40" s="4">
        <v>4</v>
      </c>
      <c r="G40" s="7">
        <f>E40*2.5</f>
        <v>10</v>
      </c>
      <c r="L40" s="2" t="s">
        <v>106</v>
      </c>
      <c r="M40" s="4"/>
      <c r="N40" s="4">
        <v>5</v>
      </c>
    </row>
    <row r="41" spans="4:14" x14ac:dyDescent="0.2">
      <c r="D41" s="2" t="s">
        <v>78</v>
      </c>
      <c r="E41" s="4">
        <v>3</v>
      </c>
      <c r="G41" s="7">
        <f>E41*2.5</f>
        <v>7.5</v>
      </c>
      <c r="L41" s="2" t="s">
        <v>104</v>
      </c>
      <c r="N41" s="4">
        <v>4</v>
      </c>
    </row>
    <row r="42" spans="4:14" x14ac:dyDescent="0.2">
      <c r="D42" s="2" t="s">
        <v>63</v>
      </c>
      <c r="E42" s="4">
        <v>3</v>
      </c>
      <c r="G42" s="7">
        <f>E42*2.5</f>
        <v>7.5</v>
      </c>
      <c r="L42" s="2" t="s">
        <v>66</v>
      </c>
      <c r="N42" s="4">
        <v>3</v>
      </c>
    </row>
    <row r="43" spans="4:14" x14ac:dyDescent="0.2">
      <c r="D43" s="2" t="s">
        <v>106</v>
      </c>
      <c r="E43" s="4">
        <v>3</v>
      </c>
      <c r="G43" s="7">
        <f>E43*2.5</f>
        <v>7.5</v>
      </c>
      <c r="L43" s="2" t="s">
        <v>78</v>
      </c>
      <c r="N43" s="4">
        <v>2</v>
      </c>
    </row>
    <row r="44" spans="4:14" x14ac:dyDescent="0.2">
      <c r="D44" s="2" t="s">
        <v>65</v>
      </c>
      <c r="E44" s="4">
        <v>2</v>
      </c>
      <c r="G44" s="7">
        <f>E44*2.5</f>
        <v>5</v>
      </c>
      <c r="L44" s="2" t="s">
        <v>62</v>
      </c>
      <c r="N44" s="4">
        <v>2</v>
      </c>
    </row>
    <row r="45" spans="4:14" x14ac:dyDescent="0.2">
      <c r="D45" s="2" t="s">
        <v>66</v>
      </c>
      <c r="E45" s="4">
        <v>1</v>
      </c>
      <c r="G45" s="7">
        <f>E45*2.5</f>
        <v>2.5</v>
      </c>
      <c r="L45" s="2" t="s">
        <v>61</v>
      </c>
      <c r="N45" s="4">
        <v>1</v>
      </c>
    </row>
    <row r="46" spans="4:14" x14ac:dyDescent="0.2">
      <c r="D46" s="2" t="s">
        <v>104</v>
      </c>
      <c r="E46" s="4">
        <v>1</v>
      </c>
      <c r="G46" s="7">
        <f>E46*2.5</f>
        <v>2.5</v>
      </c>
      <c r="L46" s="2" t="s">
        <v>63</v>
      </c>
      <c r="N46" s="4">
        <v>1</v>
      </c>
    </row>
    <row r="47" spans="4:14" x14ac:dyDescent="0.2">
      <c r="D47" s="2" t="s">
        <v>64</v>
      </c>
      <c r="E47" s="4">
        <v>1</v>
      </c>
      <c r="G47" s="7">
        <f>E47*2.5</f>
        <v>2.5</v>
      </c>
      <c r="L47" s="2" t="s">
        <v>65</v>
      </c>
      <c r="N47" s="4">
        <v>1</v>
      </c>
    </row>
    <row r="48" spans="4:14" x14ac:dyDescent="0.2">
      <c r="D48" s="2" t="s">
        <v>62</v>
      </c>
      <c r="E48" s="4">
        <v>1</v>
      </c>
      <c r="G48" s="7">
        <f>E48*2.5</f>
        <v>2.5</v>
      </c>
      <c r="N48" s="13"/>
    </row>
    <row r="49" spans="5:14" x14ac:dyDescent="0.2">
      <c r="E49" s="13">
        <f>SUM(E39:E48)</f>
        <v>25</v>
      </c>
      <c r="G49" s="7"/>
      <c r="N49" s="4">
        <f>SUM(N39:N48)</f>
        <v>25</v>
      </c>
    </row>
    <row r="50" spans="5:14" x14ac:dyDescent="0.2">
      <c r="E50" s="13"/>
      <c r="G50" s="7"/>
    </row>
    <row r="51" spans="5:14" x14ac:dyDescent="0.2">
      <c r="G51" s="7"/>
    </row>
  </sheetData>
  <sortState ref="L38:N47">
    <sortCondition descending="1" ref="N38:N47"/>
    <sortCondition ref="L38:L47"/>
  </sortState>
  <phoneticPr fontId="2" type="noConversion"/>
  <pageMargins left="0.75" right="0.75" top="1" bottom="1" header="0.5" footer="0.5"/>
  <pageSetup scale="5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19">
        <v>1</v>
      </c>
      <c r="B4" s="18" t="s">
        <v>78</v>
      </c>
      <c r="C4" s="20">
        <v>118</v>
      </c>
      <c r="D4" s="20">
        <v>150.19999999999999</v>
      </c>
      <c r="E4" s="20">
        <v>268.2</v>
      </c>
      <c r="F4" s="20">
        <v>55.5</v>
      </c>
      <c r="G4" s="20">
        <v>0</v>
      </c>
    </row>
    <row r="5" spans="1:7" x14ac:dyDescent="0.2">
      <c r="A5" s="19">
        <v>2</v>
      </c>
      <c r="B5" s="18" t="s">
        <v>62</v>
      </c>
      <c r="C5" s="20">
        <v>165</v>
      </c>
      <c r="D5" s="20">
        <v>77.7</v>
      </c>
      <c r="E5" s="20">
        <v>242.7</v>
      </c>
      <c r="F5" s="20">
        <v>54.8</v>
      </c>
      <c r="G5" s="20">
        <v>25.5</v>
      </c>
    </row>
    <row r="6" spans="1:7" x14ac:dyDescent="0.2">
      <c r="A6" s="19">
        <v>3</v>
      </c>
      <c r="B6" s="18" t="s">
        <v>61</v>
      </c>
      <c r="C6" s="20">
        <v>150</v>
      </c>
      <c r="D6" s="20">
        <v>88.3</v>
      </c>
      <c r="E6" s="20">
        <v>238.3</v>
      </c>
      <c r="F6" s="20">
        <v>-46.5</v>
      </c>
      <c r="G6" s="20">
        <v>29.8</v>
      </c>
    </row>
    <row r="7" spans="1:7" x14ac:dyDescent="0.2">
      <c r="A7" s="19">
        <v>4</v>
      </c>
      <c r="B7" s="18" t="s">
        <v>69</v>
      </c>
      <c r="C7" s="20">
        <v>145</v>
      </c>
      <c r="D7" s="20">
        <v>62.3</v>
      </c>
      <c r="E7" s="20">
        <v>207.3</v>
      </c>
      <c r="F7" s="20">
        <v>13.7</v>
      </c>
      <c r="G7" s="20">
        <v>60.8</v>
      </c>
    </row>
    <row r="8" spans="1:7" x14ac:dyDescent="0.2">
      <c r="A8" s="19">
        <v>5</v>
      </c>
      <c r="B8" s="18" t="s">
        <v>76</v>
      </c>
      <c r="C8" s="20">
        <v>97</v>
      </c>
      <c r="D8" s="20">
        <v>109.5</v>
      </c>
      <c r="E8" s="20">
        <v>206.5</v>
      </c>
      <c r="F8" s="20">
        <v>-83.7</v>
      </c>
      <c r="G8" s="20">
        <v>61.7</v>
      </c>
    </row>
    <row r="9" spans="1:7" x14ac:dyDescent="0.2">
      <c r="A9" s="19">
        <v>6</v>
      </c>
      <c r="B9" s="18" t="s">
        <v>64</v>
      </c>
      <c r="C9" s="20">
        <v>120</v>
      </c>
      <c r="D9" s="20">
        <v>79.2</v>
      </c>
      <c r="E9" s="20">
        <v>199.2</v>
      </c>
      <c r="F9" s="20">
        <v>-19.5</v>
      </c>
      <c r="G9" s="20">
        <v>69</v>
      </c>
    </row>
    <row r="10" spans="1:7" x14ac:dyDescent="0.2">
      <c r="A10" s="19">
        <v>7</v>
      </c>
      <c r="B10" s="18" t="s">
        <v>63</v>
      </c>
      <c r="C10" s="20">
        <v>92</v>
      </c>
      <c r="D10" s="20">
        <v>106.3</v>
      </c>
      <c r="E10" s="20">
        <v>198.3</v>
      </c>
      <c r="F10" s="20">
        <v>-31.8</v>
      </c>
      <c r="G10" s="20">
        <v>69.8</v>
      </c>
    </row>
    <row r="11" spans="1:7" x14ac:dyDescent="0.2">
      <c r="A11" s="19">
        <v>8</v>
      </c>
      <c r="B11" s="18" t="s">
        <v>65</v>
      </c>
      <c r="C11" s="20">
        <v>167</v>
      </c>
      <c r="D11" s="20">
        <v>30.2</v>
      </c>
      <c r="E11" s="20">
        <v>197.2</v>
      </c>
      <c r="F11" s="20">
        <v>81.2</v>
      </c>
      <c r="G11" s="20">
        <v>71</v>
      </c>
    </row>
    <row r="12" spans="1:7" x14ac:dyDescent="0.2">
      <c r="A12" s="19">
        <v>9</v>
      </c>
      <c r="B12" s="18" t="s">
        <v>66</v>
      </c>
      <c r="C12" s="20">
        <v>68</v>
      </c>
      <c r="D12" s="20">
        <v>84.2</v>
      </c>
      <c r="E12" s="20">
        <v>152.19999999999999</v>
      </c>
      <c r="F12" s="20">
        <v>-94.5</v>
      </c>
      <c r="G12" s="20">
        <v>116</v>
      </c>
    </row>
    <row r="13" spans="1:7" x14ac:dyDescent="0.2">
      <c r="A13" s="19">
        <v>10</v>
      </c>
      <c r="B13" s="18" t="s">
        <v>77</v>
      </c>
      <c r="C13" s="20">
        <v>99</v>
      </c>
      <c r="D13" s="20">
        <v>44.3</v>
      </c>
      <c r="E13" s="20">
        <v>143.30000000000001</v>
      </c>
      <c r="F13" s="20">
        <v>-73.5</v>
      </c>
      <c r="G13" s="20">
        <v>124.8</v>
      </c>
    </row>
  </sheetData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61</v>
      </c>
      <c r="C4" s="2">
        <v>167</v>
      </c>
      <c r="D4" s="2">
        <v>162</v>
      </c>
      <c r="E4" s="2">
        <v>329</v>
      </c>
      <c r="F4" s="2">
        <v>90.7</v>
      </c>
      <c r="G4" s="2">
        <v>0</v>
      </c>
    </row>
    <row r="5" spans="1:7" x14ac:dyDescent="0.2">
      <c r="A5" s="2">
        <v>2</v>
      </c>
      <c r="B5" s="2" t="s">
        <v>77</v>
      </c>
      <c r="C5" s="2">
        <v>155</v>
      </c>
      <c r="D5" s="2">
        <v>117</v>
      </c>
      <c r="E5" s="2">
        <v>272</v>
      </c>
      <c r="F5" s="2">
        <v>128.69999999999999</v>
      </c>
      <c r="G5" s="2">
        <v>57</v>
      </c>
    </row>
    <row r="6" spans="1:7" x14ac:dyDescent="0.2">
      <c r="A6" s="2">
        <v>3</v>
      </c>
      <c r="B6" s="2" t="s">
        <v>76</v>
      </c>
      <c r="C6" s="2">
        <v>167</v>
      </c>
      <c r="D6" s="2">
        <v>99.3</v>
      </c>
      <c r="E6" s="2">
        <v>266.3</v>
      </c>
      <c r="F6" s="2">
        <v>59.8</v>
      </c>
      <c r="G6" s="2">
        <v>62.7</v>
      </c>
    </row>
    <row r="7" spans="1:7" x14ac:dyDescent="0.2">
      <c r="A7" s="2">
        <v>4</v>
      </c>
      <c r="B7" s="2" t="s">
        <v>63</v>
      </c>
      <c r="C7" s="2">
        <v>158</v>
      </c>
      <c r="D7" s="2">
        <v>61.3</v>
      </c>
      <c r="E7" s="2">
        <v>219.3</v>
      </c>
      <c r="F7" s="2">
        <v>21</v>
      </c>
      <c r="G7" s="2">
        <v>109.7</v>
      </c>
    </row>
    <row r="8" spans="1:7" x14ac:dyDescent="0.2">
      <c r="A8" s="2">
        <v>5</v>
      </c>
      <c r="B8" s="2" t="s">
        <v>65</v>
      </c>
      <c r="C8" s="2">
        <v>152</v>
      </c>
      <c r="D8" s="2">
        <v>44.3</v>
      </c>
      <c r="E8" s="2">
        <v>196.3</v>
      </c>
      <c r="F8" s="2">
        <v>-0.8</v>
      </c>
      <c r="G8" s="2">
        <v>132.69999999999999</v>
      </c>
    </row>
    <row r="9" spans="1:7" x14ac:dyDescent="0.2">
      <c r="A9" s="2">
        <v>6</v>
      </c>
      <c r="B9" s="2" t="s">
        <v>78</v>
      </c>
      <c r="C9" s="2">
        <v>120</v>
      </c>
      <c r="D9" s="2">
        <v>74.7</v>
      </c>
      <c r="E9" s="2">
        <v>194.7</v>
      </c>
      <c r="F9" s="2">
        <v>-73.5</v>
      </c>
      <c r="G9" s="2">
        <v>134.30000000000001</v>
      </c>
    </row>
    <row r="10" spans="1:7" x14ac:dyDescent="0.2">
      <c r="A10" s="2">
        <v>7</v>
      </c>
      <c r="B10" s="2" t="s">
        <v>62</v>
      </c>
      <c r="C10" s="2">
        <v>155</v>
      </c>
      <c r="D10" s="2">
        <v>29.7</v>
      </c>
      <c r="E10" s="2">
        <v>184.7</v>
      </c>
      <c r="F10" s="2">
        <v>-58</v>
      </c>
      <c r="G10" s="2">
        <v>144.30000000000001</v>
      </c>
    </row>
    <row r="11" spans="1:7" x14ac:dyDescent="0.2">
      <c r="A11" s="2">
        <v>8</v>
      </c>
      <c r="B11" s="2" t="s">
        <v>66</v>
      </c>
      <c r="C11" s="2">
        <v>134</v>
      </c>
      <c r="D11" s="2">
        <v>50.2</v>
      </c>
      <c r="E11" s="2">
        <v>184.2</v>
      </c>
      <c r="F11" s="2">
        <v>32</v>
      </c>
      <c r="G11" s="2">
        <v>144.80000000000001</v>
      </c>
    </row>
    <row r="12" spans="1:7" x14ac:dyDescent="0.2">
      <c r="A12" s="2">
        <v>9</v>
      </c>
      <c r="B12" s="2" t="s">
        <v>69</v>
      </c>
      <c r="C12" s="2">
        <v>87</v>
      </c>
      <c r="D12" s="2">
        <v>97</v>
      </c>
      <c r="E12" s="2">
        <v>184</v>
      </c>
      <c r="F12" s="2">
        <v>-23.3</v>
      </c>
      <c r="G12" s="2">
        <v>145</v>
      </c>
    </row>
    <row r="13" spans="1:7" x14ac:dyDescent="0.2">
      <c r="A13" s="2">
        <v>10</v>
      </c>
      <c r="B13" s="2" t="s">
        <v>64</v>
      </c>
      <c r="C13" s="2">
        <v>89</v>
      </c>
      <c r="D13" s="2">
        <v>57.5</v>
      </c>
      <c r="E13" s="2">
        <v>146.5</v>
      </c>
      <c r="F13" s="2">
        <v>-52.7</v>
      </c>
      <c r="G13" s="2">
        <v>182.5</v>
      </c>
    </row>
  </sheetData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61</v>
      </c>
      <c r="C4" s="2">
        <v>154</v>
      </c>
      <c r="D4" s="2">
        <v>106.8</v>
      </c>
      <c r="E4" s="2">
        <v>260.8</v>
      </c>
      <c r="F4" s="2">
        <v>-68.2</v>
      </c>
      <c r="G4" s="2">
        <v>0</v>
      </c>
    </row>
    <row r="5" spans="1:7" x14ac:dyDescent="0.2">
      <c r="A5" s="2">
        <v>2</v>
      </c>
      <c r="B5" s="2" t="s">
        <v>65</v>
      </c>
      <c r="C5" s="2">
        <v>194</v>
      </c>
      <c r="D5" s="2">
        <v>60.5</v>
      </c>
      <c r="E5" s="2">
        <v>254.5</v>
      </c>
      <c r="F5" s="2">
        <v>58.2</v>
      </c>
      <c r="G5" s="2">
        <v>6.3</v>
      </c>
    </row>
    <row r="6" spans="1:7" x14ac:dyDescent="0.2">
      <c r="A6" s="2">
        <v>3</v>
      </c>
      <c r="B6" s="2" t="s">
        <v>62</v>
      </c>
      <c r="C6" s="2">
        <v>180</v>
      </c>
      <c r="D6" s="2">
        <v>68</v>
      </c>
      <c r="E6" s="2">
        <v>248</v>
      </c>
      <c r="F6" s="2">
        <v>63.3</v>
      </c>
      <c r="G6" s="2">
        <v>12.8</v>
      </c>
    </row>
    <row r="7" spans="1:7" x14ac:dyDescent="0.2">
      <c r="A7" s="2">
        <v>4</v>
      </c>
      <c r="B7" s="2" t="s">
        <v>63</v>
      </c>
      <c r="C7" s="2">
        <v>140</v>
      </c>
      <c r="D7" s="2">
        <v>106.7</v>
      </c>
      <c r="E7" s="2">
        <v>246.7</v>
      </c>
      <c r="F7" s="2">
        <v>27.3</v>
      </c>
      <c r="G7" s="2">
        <v>14.2</v>
      </c>
    </row>
    <row r="8" spans="1:7" x14ac:dyDescent="0.2">
      <c r="A8" s="2">
        <v>5</v>
      </c>
      <c r="B8" s="2" t="s">
        <v>78</v>
      </c>
      <c r="C8" s="2">
        <v>144</v>
      </c>
      <c r="D8" s="2">
        <v>97</v>
      </c>
      <c r="E8" s="2">
        <v>241</v>
      </c>
      <c r="F8" s="2">
        <v>46.3</v>
      </c>
      <c r="G8" s="2">
        <v>19.8</v>
      </c>
    </row>
    <row r="9" spans="1:7" x14ac:dyDescent="0.2">
      <c r="A9" s="2">
        <v>6</v>
      </c>
      <c r="B9" s="2" t="s">
        <v>69</v>
      </c>
      <c r="C9" s="2">
        <v>114</v>
      </c>
      <c r="D9" s="2">
        <v>116.2</v>
      </c>
      <c r="E9" s="2">
        <v>230.2</v>
      </c>
      <c r="F9" s="2">
        <v>46.2</v>
      </c>
      <c r="G9" s="2">
        <v>30.7</v>
      </c>
    </row>
    <row r="10" spans="1:7" x14ac:dyDescent="0.2">
      <c r="A10" s="2">
        <v>7</v>
      </c>
      <c r="B10" s="2" t="s">
        <v>77</v>
      </c>
      <c r="C10" s="2">
        <v>162</v>
      </c>
      <c r="D10" s="2">
        <v>64.7</v>
      </c>
      <c r="E10" s="2">
        <v>226.7</v>
      </c>
      <c r="F10" s="2">
        <v>-45.3</v>
      </c>
      <c r="G10" s="2">
        <v>34.200000000000003</v>
      </c>
    </row>
    <row r="11" spans="1:7" x14ac:dyDescent="0.2">
      <c r="A11" s="2">
        <v>8</v>
      </c>
      <c r="B11" s="2" t="s">
        <v>64</v>
      </c>
      <c r="C11" s="2">
        <v>140</v>
      </c>
      <c r="D11" s="2">
        <v>80.5</v>
      </c>
      <c r="E11" s="2">
        <v>220.5</v>
      </c>
      <c r="F11" s="2">
        <v>74</v>
      </c>
      <c r="G11" s="2">
        <v>40.299999999999997</v>
      </c>
    </row>
    <row r="12" spans="1:7" x14ac:dyDescent="0.2">
      <c r="A12" s="2">
        <v>9</v>
      </c>
      <c r="B12" s="2" t="s">
        <v>66</v>
      </c>
      <c r="C12" s="2">
        <v>110</v>
      </c>
      <c r="D12" s="2">
        <v>50.3</v>
      </c>
      <c r="E12" s="2">
        <v>160.30000000000001</v>
      </c>
      <c r="F12" s="2">
        <v>-23.8</v>
      </c>
      <c r="G12" s="2">
        <v>100.5</v>
      </c>
    </row>
    <row r="13" spans="1:7" x14ac:dyDescent="0.2">
      <c r="A13" s="2">
        <v>10</v>
      </c>
      <c r="B13" s="2" t="s">
        <v>76</v>
      </c>
      <c r="C13" s="2">
        <v>80</v>
      </c>
      <c r="D13" s="2">
        <v>64.3</v>
      </c>
      <c r="E13" s="2">
        <v>144.30000000000001</v>
      </c>
      <c r="F13" s="2">
        <v>-122</v>
      </c>
      <c r="G13" s="2">
        <v>116.5</v>
      </c>
    </row>
  </sheetData>
  <phoneticPr fontId="2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69</v>
      </c>
      <c r="C4" s="2">
        <v>173</v>
      </c>
      <c r="D4" s="2">
        <v>144.5</v>
      </c>
      <c r="E4" s="2">
        <v>317.5</v>
      </c>
      <c r="F4" s="2">
        <v>87.3</v>
      </c>
      <c r="G4" s="2">
        <v>0</v>
      </c>
    </row>
    <row r="5" spans="1:7" x14ac:dyDescent="0.2">
      <c r="A5" s="2">
        <v>2</v>
      </c>
      <c r="B5" s="2" t="s">
        <v>64</v>
      </c>
      <c r="C5" s="2">
        <v>149</v>
      </c>
      <c r="D5" s="2">
        <v>116.5</v>
      </c>
      <c r="E5" s="2">
        <v>265.5</v>
      </c>
      <c r="F5" s="2">
        <v>45</v>
      </c>
      <c r="G5" s="2">
        <v>52</v>
      </c>
    </row>
    <row r="6" spans="1:7" x14ac:dyDescent="0.2">
      <c r="A6" s="2">
        <v>3</v>
      </c>
      <c r="B6" s="2" t="s">
        <v>66</v>
      </c>
      <c r="C6" s="2">
        <v>102</v>
      </c>
      <c r="D6" s="2">
        <v>139.30000000000001</v>
      </c>
      <c r="E6" s="2">
        <v>241.3</v>
      </c>
      <c r="F6" s="2">
        <v>81</v>
      </c>
      <c r="G6" s="2">
        <v>76.2</v>
      </c>
    </row>
    <row r="7" spans="1:7" x14ac:dyDescent="0.2">
      <c r="A7" s="2">
        <v>4</v>
      </c>
      <c r="B7" s="2" t="s">
        <v>63</v>
      </c>
      <c r="C7" s="2">
        <v>116</v>
      </c>
      <c r="D7" s="2">
        <v>106.2</v>
      </c>
      <c r="E7" s="2">
        <v>222.2</v>
      </c>
      <c r="F7" s="2">
        <v>-24.5</v>
      </c>
      <c r="G7" s="2">
        <v>95.3</v>
      </c>
    </row>
    <row r="8" spans="1:7" x14ac:dyDescent="0.2">
      <c r="A8" s="2">
        <v>5</v>
      </c>
      <c r="B8" s="2" t="s">
        <v>62</v>
      </c>
      <c r="C8" s="2">
        <v>144</v>
      </c>
      <c r="D8" s="2">
        <v>75.2</v>
      </c>
      <c r="E8" s="2">
        <v>219.2</v>
      </c>
      <c r="F8" s="2">
        <v>-28.8</v>
      </c>
      <c r="G8" s="2">
        <v>98.3</v>
      </c>
    </row>
    <row r="9" spans="1:7" x14ac:dyDescent="0.2">
      <c r="A9" s="2">
        <v>6</v>
      </c>
      <c r="B9" s="2" t="s">
        <v>61</v>
      </c>
      <c r="C9" s="2">
        <v>136</v>
      </c>
      <c r="D9" s="2">
        <v>67.3</v>
      </c>
      <c r="E9" s="2">
        <v>203.3</v>
      </c>
      <c r="F9" s="2">
        <v>-57.5</v>
      </c>
      <c r="G9" s="2">
        <v>114.2</v>
      </c>
    </row>
    <row r="10" spans="1:7" x14ac:dyDescent="0.2">
      <c r="A10" s="2">
        <v>7</v>
      </c>
      <c r="B10" s="2" t="s">
        <v>65</v>
      </c>
      <c r="C10" s="2">
        <v>112</v>
      </c>
      <c r="D10" s="2">
        <v>86.8</v>
      </c>
      <c r="E10" s="2">
        <v>198.8</v>
      </c>
      <c r="F10" s="2">
        <v>-55.7</v>
      </c>
      <c r="G10" s="2">
        <v>118.7</v>
      </c>
    </row>
    <row r="11" spans="1:7" x14ac:dyDescent="0.2">
      <c r="A11" s="2">
        <v>8</v>
      </c>
      <c r="B11" s="2" t="s">
        <v>77</v>
      </c>
      <c r="C11" s="2">
        <v>109</v>
      </c>
      <c r="D11" s="2">
        <v>78.5</v>
      </c>
      <c r="E11" s="2">
        <v>187.5</v>
      </c>
      <c r="F11" s="2">
        <v>-39.200000000000003</v>
      </c>
      <c r="G11" s="2">
        <v>130</v>
      </c>
    </row>
    <row r="12" spans="1:7" x14ac:dyDescent="0.2">
      <c r="A12" s="2">
        <v>9</v>
      </c>
      <c r="B12" s="2" t="s">
        <v>76</v>
      </c>
      <c r="C12" s="2">
        <v>108</v>
      </c>
      <c r="D12" s="2">
        <v>78.5</v>
      </c>
      <c r="E12" s="2">
        <v>186.5</v>
      </c>
      <c r="F12" s="2">
        <v>42.2</v>
      </c>
      <c r="G12" s="2">
        <v>131</v>
      </c>
    </row>
    <row r="13" spans="1:7" x14ac:dyDescent="0.2">
      <c r="A13" s="2">
        <v>10</v>
      </c>
      <c r="B13" s="2" t="s">
        <v>78</v>
      </c>
      <c r="C13" s="2">
        <v>106</v>
      </c>
      <c r="D13" s="2">
        <v>55.7</v>
      </c>
      <c r="E13" s="2">
        <v>161.69999999999999</v>
      </c>
      <c r="F13" s="2">
        <v>-79.3</v>
      </c>
      <c r="G13" s="2">
        <v>155.80000000000001</v>
      </c>
    </row>
  </sheetData>
  <phoneticPr fontId="2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61</v>
      </c>
      <c r="C4" s="2">
        <v>126</v>
      </c>
      <c r="D4" s="2">
        <v>131.80000000000001</v>
      </c>
      <c r="E4" s="2">
        <v>257.8</v>
      </c>
      <c r="F4" s="2">
        <v>54.5</v>
      </c>
      <c r="G4" s="2">
        <v>0</v>
      </c>
    </row>
    <row r="5" spans="1:7" x14ac:dyDescent="0.2">
      <c r="A5" s="2">
        <v>2</v>
      </c>
      <c r="B5" s="2" t="s">
        <v>76</v>
      </c>
      <c r="C5" s="2">
        <v>129</v>
      </c>
      <c r="D5" s="2">
        <v>93.7</v>
      </c>
      <c r="E5" s="2">
        <v>222.7</v>
      </c>
      <c r="F5" s="2">
        <v>36.200000000000003</v>
      </c>
      <c r="G5" s="2">
        <v>35.200000000000003</v>
      </c>
    </row>
    <row r="6" spans="1:7" x14ac:dyDescent="0.2">
      <c r="A6" s="2">
        <v>3</v>
      </c>
      <c r="B6" s="2" t="s">
        <v>62</v>
      </c>
      <c r="C6" s="2">
        <v>131</v>
      </c>
      <c r="D6" s="2">
        <v>90.7</v>
      </c>
      <c r="E6" s="2">
        <v>221.7</v>
      </c>
      <c r="F6" s="2">
        <v>2.5</v>
      </c>
      <c r="G6" s="2">
        <v>36.200000000000003</v>
      </c>
    </row>
    <row r="7" spans="1:7" x14ac:dyDescent="0.2">
      <c r="A7" s="2">
        <v>4</v>
      </c>
      <c r="B7" s="2" t="s">
        <v>65</v>
      </c>
      <c r="C7" s="2">
        <v>141</v>
      </c>
      <c r="D7" s="2">
        <v>80.3</v>
      </c>
      <c r="E7" s="2">
        <v>221.3</v>
      </c>
      <c r="F7" s="2">
        <v>22.5</v>
      </c>
      <c r="G7" s="2">
        <v>36.5</v>
      </c>
    </row>
    <row r="8" spans="1:7" x14ac:dyDescent="0.2">
      <c r="A8" s="2">
        <v>5</v>
      </c>
      <c r="B8" s="2" t="s">
        <v>69</v>
      </c>
      <c r="C8" s="2">
        <v>127</v>
      </c>
      <c r="D8" s="2">
        <v>84.5</v>
      </c>
      <c r="E8" s="2">
        <v>211.5</v>
      </c>
      <c r="F8" s="2">
        <v>-106</v>
      </c>
      <c r="G8" s="2">
        <v>46.3</v>
      </c>
    </row>
    <row r="9" spans="1:7" x14ac:dyDescent="0.2">
      <c r="A9" s="2">
        <v>6</v>
      </c>
      <c r="B9" s="2" t="s">
        <v>66</v>
      </c>
      <c r="C9" s="2">
        <v>88</v>
      </c>
      <c r="D9" s="2">
        <v>96</v>
      </c>
      <c r="E9" s="2">
        <v>184</v>
      </c>
      <c r="F9" s="2">
        <v>-57.3</v>
      </c>
      <c r="G9" s="2">
        <v>73.8</v>
      </c>
    </row>
    <row r="10" spans="1:7" x14ac:dyDescent="0.2">
      <c r="A10" s="2">
        <v>7</v>
      </c>
      <c r="B10" s="2" t="s">
        <v>78</v>
      </c>
      <c r="C10" s="2">
        <v>150</v>
      </c>
      <c r="D10" s="2">
        <v>32</v>
      </c>
      <c r="E10" s="2">
        <v>182</v>
      </c>
      <c r="F10" s="2">
        <v>20.3</v>
      </c>
      <c r="G10" s="2">
        <v>75.8</v>
      </c>
    </row>
    <row r="11" spans="1:7" x14ac:dyDescent="0.2">
      <c r="A11" s="2">
        <v>8</v>
      </c>
      <c r="B11" s="2" t="s">
        <v>63</v>
      </c>
      <c r="C11" s="2">
        <v>100</v>
      </c>
      <c r="D11" s="2">
        <v>79.5</v>
      </c>
      <c r="E11" s="2">
        <v>179.5</v>
      </c>
      <c r="F11" s="2">
        <v>-42.7</v>
      </c>
      <c r="G11" s="2">
        <v>78.3</v>
      </c>
    </row>
    <row r="12" spans="1:7" x14ac:dyDescent="0.2">
      <c r="A12" s="2">
        <v>9</v>
      </c>
      <c r="B12" s="2" t="s">
        <v>64</v>
      </c>
      <c r="C12" s="2">
        <v>120</v>
      </c>
      <c r="D12" s="2">
        <v>46.8</v>
      </c>
      <c r="E12" s="2">
        <v>166.8</v>
      </c>
      <c r="F12" s="2">
        <v>-98.7</v>
      </c>
      <c r="G12" s="2">
        <v>91</v>
      </c>
    </row>
    <row r="13" spans="1:7" x14ac:dyDescent="0.2">
      <c r="A13" s="2">
        <v>10</v>
      </c>
      <c r="B13" s="2" t="s">
        <v>77</v>
      </c>
      <c r="C13" s="2">
        <v>91</v>
      </c>
      <c r="D13" s="2">
        <v>42.3</v>
      </c>
      <c r="E13" s="2">
        <v>133.30000000000001</v>
      </c>
      <c r="F13" s="2">
        <v>-54.2</v>
      </c>
      <c r="G13" s="2">
        <v>124.5</v>
      </c>
    </row>
  </sheetData>
  <phoneticPr fontId="2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65</v>
      </c>
      <c r="C4" s="2">
        <v>139</v>
      </c>
      <c r="D4" s="2">
        <v>136.80000000000001</v>
      </c>
      <c r="E4" s="2">
        <v>275.8</v>
      </c>
      <c r="F4" s="2">
        <v>54.5</v>
      </c>
      <c r="G4" s="2">
        <v>0</v>
      </c>
    </row>
    <row r="5" spans="1:7" x14ac:dyDescent="0.2">
      <c r="A5" s="2">
        <v>2</v>
      </c>
      <c r="B5" s="2" t="s">
        <v>63</v>
      </c>
      <c r="C5" s="2">
        <v>134</v>
      </c>
      <c r="D5" s="2">
        <v>117.8</v>
      </c>
      <c r="E5" s="2">
        <v>251.8</v>
      </c>
      <c r="F5" s="2">
        <v>72.3</v>
      </c>
      <c r="G5" s="2">
        <v>24</v>
      </c>
    </row>
    <row r="6" spans="1:7" x14ac:dyDescent="0.2">
      <c r="A6" s="2">
        <v>3</v>
      </c>
      <c r="B6" s="2" t="s">
        <v>61</v>
      </c>
      <c r="C6" s="2">
        <v>131</v>
      </c>
      <c r="D6" s="2">
        <v>115.7</v>
      </c>
      <c r="E6" s="2">
        <v>246.7</v>
      </c>
      <c r="F6" s="2">
        <v>-11.2</v>
      </c>
      <c r="G6" s="2">
        <v>29.2</v>
      </c>
    </row>
    <row r="7" spans="1:7" x14ac:dyDescent="0.2">
      <c r="A7" s="2">
        <v>4</v>
      </c>
      <c r="B7" s="2" t="s">
        <v>66</v>
      </c>
      <c r="C7" s="2">
        <v>118</v>
      </c>
      <c r="D7" s="2">
        <v>105.2</v>
      </c>
      <c r="E7" s="2">
        <v>223.2</v>
      </c>
      <c r="F7" s="2">
        <v>39.200000000000003</v>
      </c>
      <c r="G7" s="2">
        <v>52.7</v>
      </c>
    </row>
    <row r="8" spans="1:7" x14ac:dyDescent="0.2">
      <c r="A8" s="2">
        <v>5</v>
      </c>
      <c r="B8" s="2" t="s">
        <v>64</v>
      </c>
      <c r="C8" s="2">
        <v>124</v>
      </c>
      <c r="D8" s="2">
        <v>83.2</v>
      </c>
      <c r="E8" s="2">
        <v>207.2</v>
      </c>
      <c r="F8" s="2">
        <v>40.299999999999997</v>
      </c>
      <c r="G8" s="2">
        <v>68.7</v>
      </c>
    </row>
    <row r="9" spans="1:7" x14ac:dyDescent="0.2">
      <c r="A9" s="2">
        <v>6</v>
      </c>
      <c r="B9" s="2" t="s">
        <v>62</v>
      </c>
      <c r="C9" s="2">
        <v>125</v>
      </c>
      <c r="D9" s="2">
        <v>81.3</v>
      </c>
      <c r="E9" s="2">
        <v>206.3</v>
      </c>
      <c r="F9" s="2">
        <v>-15.3</v>
      </c>
      <c r="G9" s="2">
        <v>69.5</v>
      </c>
    </row>
    <row r="10" spans="1:7" x14ac:dyDescent="0.2">
      <c r="A10" s="2">
        <v>7</v>
      </c>
      <c r="B10" s="2" t="s">
        <v>78</v>
      </c>
      <c r="C10" s="2">
        <v>126</v>
      </c>
      <c r="D10" s="2">
        <v>80</v>
      </c>
      <c r="E10" s="2">
        <v>206</v>
      </c>
      <c r="F10" s="2">
        <v>24</v>
      </c>
      <c r="G10" s="2">
        <v>69.8</v>
      </c>
    </row>
    <row r="11" spans="1:7" x14ac:dyDescent="0.2">
      <c r="A11" s="2">
        <v>8</v>
      </c>
      <c r="B11" s="2" t="s">
        <v>69</v>
      </c>
      <c r="C11" s="2">
        <v>100</v>
      </c>
      <c r="D11" s="2">
        <v>96</v>
      </c>
      <c r="E11" s="2">
        <v>196</v>
      </c>
      <c r="F11" s="2">
        <v>-15.5</v>
      </c>
      <c r="G11" s="2">
        <v>79.8</v>
      </c>
    </row>
    <row r="12" spans="1:7" x14ac:dyDescent="0.2">
      <c r="A12" s="2">
        <v>9</v>
      </c>
      <c r="B12" s="2" t="s">
        <v>77</v>
      </c>
      <c r="C12" s="2">
        <v>86</v>
      </c>
      <c r="D12" s="2">
        <v>108.5</v>
      </c>
      <c r="E12" s="2">
        <v>194.5</v>
      </c>
      <c r="F12" s="2">
        <v>61.2</v>
      </c>
      <c r="G12" s="2">
        <v>81.3</v>
      </c>
    </row>
    <row r="13" spans="1:7" x14ac:dyDescent="0.2">
      <c r="A13" s="2">
        <v>10</v>
      </c>
      <c r="B13" s="2" t="s">
        <v>76</v>
      </c>
      <c r="C13" s="2">
        <v>131</v>
      </c>
      <c r="D13" s="2">
        <v>57.3</v>
      </c>
      <c r="E13" s="2">
        <v>188.3</v>
      </c>
      <c r="F13" s="2">
        <v>-34.299999999999997</v>
      </c>
      <c r="G13" s="2">
        <v>87.5</v>
      </c>
    </row>
  </sheetData>
  <phoneticPr fontId="2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78</v>
      </c>
      <c r="C4" s="2">
        <v>160</v>
      </c>
      <c r="D4" s="2">
        <v>118.7</v>
      </c>
      <c r="E4" s="2">
        <v>278.7</v>
      </c>
      <c r="F4" s="2">
        <v>72.7</v>
      </c>
      <c r="G4" s="2">
        <v>0</v>
      </c>
    </row>
    <row r="5" spans="1:7" x14ac:dyDescent="0.2">
      <c r="A5" s="2">
        <v>2</v>
      </c>
      <c r="B5" s="2" t="s">
        <v>76</v>
      </c>
      <c r="C5" s="2">
        <v>162</v>
      </c>
      <c r="D5" s="2">
        <v>110.2</v>
      </c>
      <c r="E5" s="2">
        <v>272.2</v>
      </c>
      <c r="F5" s="2">
        <v>81.8</v>
      </c>
      <c r="G5" s="2">
        <v>6.5</v>
      </c>
    </row>
    <row r="6" spans="1:7" x14ac:dyDescent="0.2">
      <c r="A6" s="2">
        <v>3</v>
      </c>
      <c r="B6" s="2" t="s">
        <v>69</v>
      </c>
      <c r="C6" s="2">
        <v>130</v>
      </c>
      <c r="D6" s="2">
        <v>134.80000000000001</v>
      </c>
      <c r="E6" s="2">
        <v>264.8</v>
      </c>
      <c r="F6" s="2">
        <v>68.8</v>
      </c>
      <c r="G6" s="2">
        <v>13.8</v>
      </c>
    </row>
    <row r="7" spans="1:7" x14ac:dyDescent="0.2">
      <c r="A7" s="2">
        <v>4</v>
      </c>
      <c r="B7" s="2" t="s">
        <v>62</v>
      </c>
      <c r="C7" s="2">
        <v>141</v>
      </c>
      <c r="D7" s="2">
        <v>95.8</v>
      </c>
      <c r="E7" s="2">
        <v>236.8</v>
      </c>
      <c r="F7" s="2">
        <v>30.5</v>
      </c>
      <c r="G7" s="2">
        <v>41.8</v>
      </c>
    </row>
    <row r="8" spans="1:7" x14ac:dyDescent="0.2">
      <c r="A8" s="2">
        <v>5</v>
      </c>
      <c r="B8" s="2" t="s">
        <v>77</v>
      </c>
      <c r="C8" s="2">
        <v>147</v>
      </c>
      <c r="D8" s="2">
        <v>83.2</v>
      </c>
      <c r="E8" s="2">
        <v>230.2</v>
      </c>
      <c r="F8" s="2">
        <v>36.200000000000003</v>
      </c>
      <c r="G8" s="2">
        <v>48.5</v>
      </c>
    </row>
    <row r="9" spans="1:7" x14ac:dyDescent="0.2">
      <c r="A9" s="2">
        <v>6</v>
      </c>
      <c r="B9" s="2" t="s">
        <v>61</v>
      </c>
      <c r="C9" s="2">
        <v>107</v>
      </c>
      <c r="D9" s="2">
        <v>119</v>
      </c>
      <c r="E9" s="2">
        <v>226</v>
      </c>
      <c r="F9" s="2">
        <v>-20.7</v>
      </c>
      <c r="G9" s="2">
        <v>52.7</v>
      </c>
    </row>
    <row r="10" spans="1:7" x14ac:dyDescent="0.2">
      <c r="A10" s="2">
        <v>7</v>
      </c>
      <c r="B10" s="2" t="s">
        <v>64</v>
      </c>
      <c r="C10" s="2">
        <v>142</v>
      </c>
      <c r="D10" s="2">
        <v>75.7</v>
      </c>
      <c r="E10" s="2">
        <v>217.7</v>
      </c>
      <c r="F10" s="2">
        <v>10.5</v>
      </c>
      <c r="G10" s="2">
        <v>61</v>
      </c>
    </row>
    <row r="11" spans="1:7" x14ac:dyDescent="0.2">
      <c r="A11" s="2">
        <v>8</v>
      </c>
      <c r="B11" s="2" t="s">
        <v>65</v>
      </c>
      <c r="C11" s="2">
        <v>137</v>
      </c>
      <c r="D11" s="2">
        <v>75.8</v>
      </c>
      <c r="E11" s="2">
        <v>212.8</v>
      </c>
      <c r="F11" s="2">
        <v>-63</v>
      </c>
      <c r="G11" s="2">
        <v>65.8</v>
      </c>
    </row>
    <row r="12" spans="1:7" x14ac:dyDescent="0.2">
      <c r="A12" s="2">
        <v>9</v>
      </c>
      <c r="B12" s="2" t="s">
        <v>63</v>
      </c>
      <c r="C12" s="2">
        <v>125</v>
      </c>
      <c r="D12" s="2">
        <v>80.2</v>
      </c>
      <c r="E12" s="2">
        <v>205.2</v>
      </c>
      <c r="F12" s="2">
        <v>-46.7</v>
      </c>
      <c r="G12" s="2">
        <v>73.5</v>
      </c>
    </row>
    <row r="13" spans="1:7" x14ac:dyDescent="0.2">
      <c r="A13" s="2">
        <v>10</v>
      </c>
      <c r="B13" s="2" t="s">
        <v>66</v>
      </c>
      <c r="C13" s="2">
        <v>93</v>
      </c>
      <c r="D13" s="2">
        <v>99.3</v>
      </c>
      <c r="E13" s="2">
        <v>192.3</v>
      </c>
      <c r="F13" s="2">
        <v>-30.8</v>
      </c>
      <c r="G13" s="2">
        <v>86.3</v>
      </c>
    </row>
  </sheetData>
  <phoneticPr fontId="2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77</v>
      </c>
      <c r="C4" s="2">
        <v>60</v>
      </c>
      <c r="D4" s="2">
        <v>80.3</v>
      </c>
      <c r="E4" s="2">
        <v>140.30000000000001</v>
      </c>
      <c r="F4" s="2">
        <v>-89.8</v>
      </c>
      <c r="G4" s="2">
        <v>0</v>
      </c>
    </row>
    <row r="5" spans="1:7" x14ac:dyDescent="0.2">
      <c r="A5" s="2">
        <v>2</v>
      </c>
      <c r="B5" s="2" t="s">
        <v>65</v>
      </c>
      <c r="C5" s="2">
        <v>61</v>
      </c>
      <c r="D5" s="2">
        <v>75.5</v>
      </c>
      <c r="E5" s="2">
        <v>136.5</v>
      </c>
      <c r="F5" s="2">
        <v>-76.3</v>
      </c>
      <c r="G5" s="2">
        <v>3.8</v>
      </c>
    </row>
    <row r="6" spans="1:7" x14ac:dyDescent="0.2">
      <c r="A6" s="2">
        <v>3</v>
      </c>
      <c r="B6" s="2" t="s">
        <v>64</v>
      </c>
      <c r="C6" s="2">
        <v>52</v>
      </c>
      <c r="D6" s="2">
        <v>80.7</v>
      </c>
      <c r="E6" s="2">
        <v>132.69999999999999</v>
      </c>
      <c r="F6" s="2">
        <v>-85</v>
      </c>
      <c r="G6" s="2">
        <v>7.7</v>
      </c>
    </row>
    <row r="7" spans="1:7" x14ac:dyDescent="0.2">
      <c r="A7" s="2">
        <v>4</v>
      </c>
      <c r="B7" s="2" t="s">
        <v>61</v>
      </c>
      <c r="C7" s="2">
        <v>59</v>
      </c>
      <c r="D7" s="2">
        <v>68.5</v>
      </c>
      <c r="E7" s="2">
        <v>127.5</v>
      </c>
      <c r="F7" s="2">
        <v>-98.5</v>
      </c>
      <c r="G7" s="2">
        <v>12.8</v>
      </c>
    </row>
    <row r="8" spans="1:7" x14ac:dyDescent="0.2">
      <c r="A8" s="2">
        <v>5</v>
      </c>
      <c r="B8" s="2" t="s">
        <v>62</v>
      </c>
      <c r="C8" s="2">
        <v>78</v>
      </c>
      <c r="D8" s="2">
        <v>44.5</v>
      </c>
      <c r="E8" s="2">
        <v>122.5</v>
      </c>
      <c r="F8" s="2">
        <v>-114.3</v>
      </c>
      <c r="G8" s="2">
        <v>17.8</v>
      </c>
    </row>
    <row r="9" spans="1:7" x14ac:dyDescent="0.2">
      <c r="A9" s="2">
        <v>6</v>
      </c>
      <c r="B9" s="2" t="s">
        <v>63</v>
      </c>
      <c r="C9" s="2">
        <v>64</v>
      </c>
      <c r="D9" s="2">
        <v>54.2</v>
      </c>
      <c r="E9" s="2">
        <v>118.2</v>
      </c>
      <c r="F9" s="2">
        <v>-89</v>
      </c>
      <c r="G9" s="2">
        <v>22.2</v>
      </c>
    </row>
    <row r="10" spans="1:7" x14ac:dyDescent="0.2">
      <c r="A10" s="2">
        <v>7</v>
      </c>
      <c r="B10" s="2" t="s">
        <v>76</v>
      </c>
      <c r="C10" s="2">
        <v>67</v>
      </c>
      <c r="D10" s="2">
        <v>46.7</v>
      </c>
      <c r="E10" s="2">
        <v>113.7</v>
      </c>
      <c r="F10" s="2">
        <v>-158.5</v>
      </c>
      <c r="G10" s="2">
        <v>26.7</v>
      </c>
    </row>
    <row r="11" spans="1:7" x14ac:dyDescent="0.2">
      <c r="A11" s="2">
        <v>8</v>
      </c>
      <c r="B11" s="2" t="s">
        <v>69</v>
      </c>
      <c r="C11" s="2">
        <v>48</v>
      </c>
      <c r="D11" s="2">
        <v>56</v>
      </c>
      <c r="E11" s="2">
        <v>104</v>
      </c>
      <c r="F11" s="2">
        <v>-160.80000000000001</v>
      </c>
      <c r="G11" s="2">
        <v>36.299999999999997</v>
      </c>
    </row>
    <row r="12" spans="1:7" x14ac:dyDescent="0.2">
      <c r="A12" s="2">
        <v>9</v>
      </c>
      <c r="B12" s="2" t="s">
        <v>78</v>
      </c>
      <c r="C12" s="2">
        <v>47</v>
      </c>
      <c r="D12" s="2">
        <v>54.2</v>
      </c>
      <c r="E12" s="2">
        <v>101.2</v>
      </c>
      <c r="F12" s="2">
        <v>-177.5</v>
      </c>
      <c r="G12" s="2">
        <v>39.200000000000003</v>
      </c>
    </row>
    <row r="13" spans="1:7" x14ac:dyDescent="0.2">
      <c r="A13" s="2">
        <v>10</v>
      </c>
      <c r="B13" s="2" t="s">
        <v>66</v>
      </c>
      <c r="C13" s="2">
        <v>49</v>
      </c>
      <c r="D13" s="2">
        <v>37</v>
      </c>
      <c r="E13" s="2">
        <v>86</v>
      </c>
      <c r="F13" s="2">
        <v>-106.3</v>
      </c>
      <c r="G13" s="2">
        <v>54.3</v>
      </c>
    </row>
  </sheetData>
  <phoneticPr fontId="2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B15" sqref="B15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78</v>
      </c>
      <c r="C4" s="2">
        <v>145</v>
      </c>
      <c r="D4" s="2">
        <v>109.2</v>
      </c>
      <c r="E4" s="2">
        <v>254.2</v>
      </c>
      <c r="F4" s="2">
        <v>152</v>
      </c>
      <c r="G4" s="2">
        <v>0</v>
      </c>
    </row>
    <row r="5" spans="1:7" x14ac:dyDescent="0.2">
      <c r="A5" s="2">
        <v>2</v>
      </c>
      <c r="B5" s="2" t="s">
        <v>61</v>
      </c>
      <c r="C5" s="2">
        <v>150</v>
      </c>
      <c r="D5" s="2">
        <v>88.8</v>
      </c>
      <c r="E5" s="2">
        <v>238.8</v>
      </c>
      <c r="F5" s="2">
        <v>111.3</v>
      </c>
      <c r="G5" s="2">
        <v>15.3</v>
      </c>
    </row>
    <row r="6" spans="1:7" x14ac:dyDescent="0.2">
      <c r="A6" s="2">
        <v>3</v>
      </c>
      <c r="B6" s="2" t="s">
        <v>65</v>
      </c>
      <c r="C6" s="2">
        <v>155</v>
      </c>
      <c r="D6" s="2">
        <v>75.5</v>
      </c>
      <c r="E6" s="2">
        <v>230.5</v>
      </c>
      <c r="F6" s="2">
        <v>94</v>
      </c>
      <c r="G6" s="2">
        <v>23.7</v>
      </c>
    </row>
    <row r="7" spans="1:7" x14ac:dyDescent="0.2">
      <c r="A7" s="2">
        <v>4</v>
      </c>
      <c r="B7" s="2" t="s">
        <v>69</v>
      </c>
      <c r="C7" s="2">
        <v>115</v>
      </c>
      <c r="D7" s="2">
        <v>112.8</v>
      </c>
      <c r="E7" s="2">
        <v>227.8</v>
      </c>
      <c r="F7" s="2">
        <v>123.8</v>
      </c>
      <c r="G7" s="2">
        <v>26.3</v>
      </c>
    </row>
    <row r="8" spans="1:7" x14ac:dyDescent="0.2">
      <c r="A8" s="2">
        <v>5</v>
      </c>
      <c r="B8" s="2" t="s">
        <v>66</v>
      </c>
      <c r="C8" s="2">
        <v>125</v>
      </c>
      <c r="D8" s="2">
        <v>101.2</v>
      </c>
      <c r="E8" s="2">
        <v>226.2</v>
      </c>
      <c r="F8" s="2">
        <v>140.19999999999999</v>
      </c>
      <c r="G8" s="2">
        <v>28</v>
      </c>
    </row>
    <row r="9" spans="1:7" x14ac:dyDescent="0.2">
      <c r="A9" s="2">
        <v>6</v>
      </c>
      <c r="B9" s="2" t="s">
        <v>63</v>
      </c>
      <c r="C9" s="2">
        <v>130</v>
      </c>
      <c r="D9" s="2">
        <v>76.7</v>
      </c>
      <c r="E9" s="2">
        <v>206.7</v>
      </c>
      <c r="F9" s="2">
        <v>88.5</v>
      </c>
      <c r="G9" s="2">
        <v>47.5</v>
      </c>
    </row>
    <row r="10" spans="1:7" x14ac:dyDescent="0.2">
      <c r="A10" s="2">
        <v>7</v>
      </c>
      <c r="B10" s="2" t="s">
        <v>62</v>
      </c>
      <c r="C10" s="2">
        <v>114</v>
      </c>
      <c r="D10" s="2">
        <v>89</v>
      </c>
      <c r="E10" s="2">
        <v>203</v>
      </c>
      <c r="F10" s="2">
        <v>80.5</v>
      </c>
      <c r="G10" s="2">
        <v>51.2</v>
      </c>
    </row>
    <row r="11" spans="1:7" x14ac:dyDescent="0.2">
      <c r="A11" s="2">
        <v>8</v>
      </c>
      <c r="B11" s="2" t="s">
        <v>76</v>
      </c>
      <c r="C11" s="2">
        <v>126</v>
      </c>
      <c r="D11" s="2">
        <v>71</v>
      </c>
      <c r="E11" s="2">
        <v>197</v>
      </c>
      <c r="F11" s="2">
        <v>83.3</v>
      </c>
      <c r="G11" s="2">
        <v>57.2</v>
      </c>
    </row>
    <row r="12" spans="1:7" x14ac:dyDescent="0.2">
      <c r="A12" s="2">
        <v>9</v>
      </c>
      <c r="B12" s="2" t="s">
        <v>64</v>
      </c>
      <c r="C12" s="2">
        <v>121</v>
      </c>
      <c r="D12" s="2">
        <v>47.8</v>
      </c>
      <c r="E12" s="2">
        <v>168.8</v>
      </c>
      <c r="F12" s="2">
        <v>36.200000000000003</v>
      </c>
      <c r="G12" s="2">
        <v>85.3</v>
      </c>
    </row>
    <row r="13" spans="1:7" x14ac:dyDescent="0.2">
      <c r="A13" s="2">
        <v>10</v>
      </c>
      <c r="B13" s="2" t="s">
        <v>77</v>
      </c>
      <c r="C13" s="2">
        <v>103</v>
      </c>
      <c r="D13" s="2">
        <v>63</v>
      </c>
      <c r="E13" s="2">
        <v>166</v>
      </c>
      <c r="F13" s="2">
        <v>25.7</v>
      </c>
      <c r="G13" s="2">
        <v>88.2</v>
      </c>
    </row>
  </sheetData>
  <phoneticPr fontId="2" type="noConversion"/>
  <pageMargins left="0.75" right="0.75" top="1" bottom="1" header="0.5" footer="0.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65</v>
      </c>
      <c r="C4" s="2">
        <v>190</v>
      </c>
      <c r="D4" s="2">
        <v>105.5</v>
      </c>
      <c r="E4" s="2">
        <v>295.5</v>
      </c>
      <c r="F4" s="2">
        <v>65</v>
      </c>
      <c r="G4" s="2">
        <v>0</v>
      </c>
    </row>
    <row r="5" spans="1:7" x14ac:dyDescent="0.2">
      <c r="A5" s="2">
        <v>2</v>
      </c>
      <c r="B5" s="2" t="s">
        <v>69</v>
      </c>
      <c r="C5" s="2">
        <v>165</v>
      </c>
      <c r="D5" s="2">
        <v>125.7</v>
      </c>
      <c r="E5" s="2">
        <v>290.7</v>
      </c>
      <c r="F5" s="2">
        <v>62.8</v>
      </c>
      <c r="G5" s="2">
        <v>4.8</v>
      </c>
    </row>
    <row r="6" spans="1:7" x14ac:dyDescent="0.2">
      <c r="A6" s="2">
        <v>3</v>
      </c>
      <c r="B6" s="2" t="s">
        <v>76</v>
      </c>
      <c r="C6" s="2">
        <v>174</v>
      </c>
      <c r="D6" s="2">
        <v>84.5</v>
      </c>
      <c r="E6" s="2">
        <v>258.5</v>
      </c>
      <c r="F6" s="2">
        <v>61.5</v>
      </c>
      <c r="G6" s="2">
        <v>37</v>
      </c>
    </row>
    <row r="7" spans="1:7" x14ac:dyDescent="0.2">
      <c r="A7" s="2">
        <v>4</v>
      </c>
      <c r="B7" s="2" t="s">
        <v>62</v>
      </c>
      <c r="C7" s="2">
        <v>125</v>
      </c>
      <c r="D7" s="2">
        <v>113.7</v>
      </c>
      <c r="E7" s="2">
        <v>238.7</v>
      </c>
      <c r="F7" s="2">
        <v>35.700000000000003</v>
      </c>
      <c r="G7" s="2">
        <v>56.8</v>
      </c>
    </row>
    <row r="8" spans="1:7" x14ac:dyDescent="0.2">
      <c r="A8" s="2">
        <v>5</v>
      </c>
      <c r="B8" s="2" t="s">
        <v>66</v>
      </c>
      <c r="C8" s="2">
        <v>157</v>
      </c>
      <c r="D8" s="2">
        <v>79.8</v>
      </c>
      <c r="E8" s="2">
        <v>236.8</v>
      </c>
      <c r="F8" s="2">
        <v>10.7</v>
      </c>
      <c r="G8" s="2">
        <v>58.7</v>
      </c>
    </row>
    <row r="9" spans="1:7" x14ac:dyDescent="0.2">
      <c r="A9" s="2">
        <v>6</v>
      </c>
      <c r="B9" s="2" t="s">
        <v>61</v>
      </c>
      <c r="C9" s="2">
        <v>147</v>
      </c>
      <c r="D9" s="2">
        <v>82.7</v>
      </c>
      <c r="E9" s="2">
        <v>229.7</v>
      </c>
      <c r="F9" s="2">
        <v>-9.1999999999999993</v>
      </c>
      <c r="G9" s="2">
        <v>65.8</v>
      </c>
    </row>
    <row r="10" spans="1:7" x14ac:dyDescent="0.2">
      <c r="A10" s="2">
        <v>7</v>
      </c>
      <c r="B10" s="2" t="s">
        <v>78</v>
      </c>
      <c r="C10" s="2">
        <v>132</v>
      </c>
      <c r="D10" s="2">
        <v>96.7</v>
      </c>
      <c r="E10" s="2">
        <v>228.7</v>
      </c>
      <c r="F10" s="2">
        <v>-25.5</v>
      </c>
      <c r="G10" s="2">
        <v>66.8</v>
      </c>
    </row>
    <row r="11" spans="1:7" x14ac:dyDescent="0.2">
      <c r="A11" s="2">
        <v>8</v>
      </c>
      <c r="B11" s="2" t="s">
        <v>77</v>
      </c>
      <c r="C11" s="2">
        <v>162</v>
      </c>
      <c r="D11" s="2">
        <v>30.2</v>
      </c>
      <c r="E11" s="2">
        <v>192.2</v>
      </c>
      <c r="F11" s="2">
        <v>26.2</v>
      </c>
      <c r="G11" s="2">
        <v>103.3</v>
      </c>
    </row>
    <row r="12" spans="1:7" x14ac:dyDescent="0.2">
      <c r="A12" s="2">
        <v>9</v>
      </c>
      <c r="B12" s="2" t="s">
        <v>63</v>
      </c>
      <c r="C12" s="2">
        <v>95</v>
      </c>
      <c r="D12" s="2">
        <v>82.8</v>
      </c>
      <c r="E12" s="2">
        <v>177.8</v>
      </c>
      <c r="F12" s="2">
        <v>-28.8</v>
      </c>
      <c r="G12" s="2">
        <v>117.7</v>
      </c>
    </row>
    <row r="13" spans="1:7" x14ac:dyDescent="0.2">
      <c r="A13" s="2">
        <v>10</v>
      </c>
      <c r="B13" s="2" t="s">
        <v>64</v>
      </c>
      <c r="C13" s="2">
        <v>92</v>
      </c>
      <c r="D13" s="2">
        <v>72.5</v>
      </c>
      <c r="E13" s="2">
        <v>164.5</v>
      </c>
      <c r="F13" s="2">
        <v>-4.3</v>
      </c>
      <c r="G13" s="2">
        <v>131</v>
      </c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B101" sqref="CB10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61</v>
      </c>
      <c r="C4" s="2">
        <v>157</v>
      </c>
      <c r="D4" s="2">
        <v>148</v>
      </c>
      <c r="E4" s="2">
        <v>305</v>
      </c>
      <c r="F4" s="2">
        <v>75.3</v>
      </c>
      <c r="G4" s="2">
        <v>0</v>
      </c>
    </row>
    <row r="5" spans="1:7" x14ac:dyDescent="0.2">
      <c r="A5" s="2">
        <v>2</v>
      </c>
      <c r="B5" s="2" t="s">
        <v>62</v>
      </c>
      <c r="C5" s="2">
        <v>158</v>
      </c>
      <c r="D5" s="2">
        <v>120</v>
      </c>
      <c r="E5" s="2">
        <v>278</v>
      </c>
      <c r="F5" s="2">
        <v>39.299999999999997</v>
      </c>
      <c r="G5" s="2">
        <v>27</v>
      </c>
    </row>
    <row r="6" spans="1:7" x14ac:dyDescent="0.2">
      <c r="A6" s="2">
        <v>3</v>
      </c>
      <c r="B6" s="2" t="s">
        <v>65</v>
      </c>
      <c r="C6" s="2">
        <v>116</v>
      </c>
      <c r="D6" s="2">
        <v>146.80000000000001</v>
      </c>
      <c r="E6" s="2">
        <v>262.8</v>
      </c>
      <c r="F6" s="2">
        <v>-32.700000000000003</v>
      </c>
      <c r="G6" s="2">
        <v>42.2</v>
      </c>
    </row>
    <row r="7" spans="1:7" x14ac:dyDescent="0.2">
      <c r="A7" s="2">
        <v>4</v>
      </c>
      <c r="B7" s="2" t="s">
        <v>69</v>
      </c>
      <c r="C7" s="2">
        <v>157</v>
      </c>
      <c r="D7" s="2">
        <v>72</v>
      </c>
      <c r="E7" s="2">
        <v>229</v>
      </c>
      <c r="F7" s="2">
        <v>-61.7</v>
      </c>
      <c r="G7" s="2">
        <v>76</v>
      </c>
    </row>
    <row r="8" spans="1:7" x14ac:dyDescent="0.2">
      <c r="A8" s="2">
        <v>5</v>
      </c>
      <c r="B8" s="2" t="s">
        <v>77</v>
      </c>
      <c r="C8" s="2">
        <v>147</v>
      </c>
      <c r="D8" s="2">
        <v>80.2</v>
      </c>
      <c r="E8" s="2">
        <v>227.2</v>
      </c>
      <c r="F8" s="2">
        <v>35</v>
      </c>
      <c r="G8" s="2">
        <v>77.8</v>
      </c>
    </row>
    <row r="9" spans="1:7" x14ac:dyDescent="0.2">
      <c r="A9" s="2">
        <v>6</v>
      </c>
      <c r="B9" s="2" t="s">
        <v>66</v>
      </c>
      <c r="C9" s="2">
        <v>143</v>
      </c>
      <c r="D9" s="2">
        <v>78.7</v>
      </c>
      <c r="E9" s="2">
        <v>221.7</v>
      </c>
      <c r="F9" s="2">
        <v>-15.2</v>
      </c>
      <c r="G9" s="2">
        <v>83.3</v>
      </c>
    </row>
    <row r="10" spans="1:7" x14ac:dyDescent="0.2">
      <c r="A10" s="2">
        <v>7</v>
      </c>
      <c r="B10" s="2" t="s">
        <v>63</v>
      </c>
      <c r="C10" s="2">
        <v>128</v>
      </c>
      <c r="D10" s="2">
        <v>86.7</v>
      </c>
      <c r="E10" s="2">
        <v>214.7</v>
      </c>
      <c r="F10" s="2">
        <v>36.799999999999997</v>
      </c>
      <c r="G10" s="2">
        <v>90.3</v>
      </c>
    </row>
    <row r="11" spans="1:7" x14ac:dyDescent="0.2">
      <c r="A11" s="2">
        <v>8</v>
      </c>
      <c r="B11" s="2" t="s">
        <v>76</v>
      </c>
      <c r="C11" s="2">
        <v>109</v>
      </c>
      <c r="D11" s="2">
        <v>94.7</v>
      </c>
      <c r="E11" s="2">
        <v>203.7</v>
      </c>
      <c r="F11" s="2">
        <v>-54.8</v>
      </c>
      <c r="G11" s="2">
        <v>101.3</v>
      </c>
    </row>
    <row r="12" spans="1:7" x14ac:dyDescent="0.2">
      <c r="A12" s="2">
        <v>9</v>
      </c>
      <c r="B12" s="2" t="s">
        <v>78</v>
      </c>
      <c r="C12" s="2">
        <v>123</v>
      </c>
      <c r="D12" s="2">
        <v>79.3</v>
      </c>
      <c r="E12" s="2">
        <v>202.3</v>
      </c>
      <c r="F12" s="2">
        <v>-26.3</v>
      </c>
      <c r="G12" s="2">
        <v>102.7</v>
      </c>
    </row>
    <row r="13" spans="1:7" x14ac:dyDescent="0.2">
      <c r="A13" s="2">
        <v>10</v>
      </c>
      <c r="B13" s="2" t="s">
        <v>64</v>
      </c>
      <c r="C13" s="2">
        <v>133</v>
      </c>
      <c r="D13" s="2">
        <v>61.5</v>
      </c>
      <c r="E13" s="2">
        <v>194.5</v>
      </c>
      <c r="F13" s="2">
        <v>30</v>
      </c>
      <c r="G13" s="2">
        <v>110.5</v>
      </c>
    </row>
  </sheetData>
  <phoneticPr fontId="2" type="noConversion"/>
  <pageMargins left="0.75" right="0.75" top="1" bottom="1" header="0.5" footer="0.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62</v>
      </c>
      <c r="C4" s="2">
        <v>164</v>
      </c>
      <c r="D4" s="2">
        <v>108.8</v>
      </c>
      <c r="E4" s="2">
        <v>272.8</v>
      </c>
      <c r="F4" s="2">
        <v>-5.2</v>
      </c>
      <c r="G4" s="2">
        <v>0</v>
      </c>
    </row>
    <row r="5" spans="1:7" x14ac:dyDescent="0.2">
      <c r="A5" s="2">
        <v>2</v>
      </c>
      <c r="B5" s="2" t="s">
        <v>61</v>
      </c>
      <c r="C5" s="2">
        <v>140</v>
      </c>
      <c r="D5" s="2">
        <v>129.19999999999999</v>
      </c>
      <c r="E5" s="2">
        <v>269.2</v>
      </c>
      <c r="F5" s="2">
        <v>-35.799999999999997</v>
      </c>
      <c r="G5" s="2">
        <v>3.7</v>
      </c>
    </row>
    <row r="6" spans="1:7" x14ac:dyDescent="0.2">
      <c r="A6" s="2">
        <v>3</v>
      </c>
      <c r="B6" s="2" t="s">
        <v>77</v>
      </c>
      <c r="C6" s="2">
        <v>154</v>
      </c>
      <c r="D6" s="2">
        <v>96.7</v>
      </c>
      <c r="E6" s="2">
        <v>250.7</v>
      </c>
      <c r="F6" s="2">
        <v>23.5</v>
      </c>
      <c r="G6" s="2">
        <v>22.2</v>
      </c>
    </row>
    <row r="7" spans="1:7" x14ac:dyDescent="0.2">
      <c r="A7" s="2">
        <v>4</v>
      </c>
      <c r="B7" s="2" t="s">
        <v>69</v>
      </c>
      <c r="C7" s="2">
        <v>143</v>
      </c>
      <c r="D7" s="2">
        <v>81.5</v>
      </c>
      <c r="E7" s="2">
        <v>224.5</v>
      </c>
      <c r="F7" s="2">
        <v>-4.5</v>
      </c>
      <c r="G7" s="2">
        <v>48.3</v>
      </c>
    </row>
    <row r="8" spans="1:7" x14ac:dyDescent="0.2">
      <c r="A8" s="2">
        <v>5</v>
      </c>
      <c r="B8" s="2" t="s">
        <v>78</v>
      </c>
      <c r="C8" s="2">
        <v>97</v>
      </c>
      <c r="D8" s="2">
        <v>123.7</v>
      </c>
      <c r="E8" s="2">
        <v>220.7</v>
      </c>
      <c r="F8" s="2">
        <v>18.3</v>
      </c>
      <c r="G8" s="2">
        <v>52.2</v>
      </c>
    </row>
    <row r="9" spans="1:7" x14ac:dyDescent="0.2">
      <c r="A9" s="2">
        <v>6</v>
      </c>
      <c r="B9" s="2" t="s">
        <v>65</v>
      </c>
      <c r="C9" s="2">
        <v>113</v>
      </c>
      <c r="D9" s="2">
        <v>95.3</v>
      </c>
      <c r="E9" s="2">
        <v>208.3</v>
      </c>
      <c r="F9" s="2">
        <v>-54.5</v>
      </c>
      <c r="G9" s="2">
        <v>64.5</v>
      </c>
    </row>
    <row r="10" spans="1:7" x14ac:dyDescent="0.2">
      <c r="A10" s="2">
        <v>7</v>
      </c>
      <c r="B10" s="2" t="s">
        <v>63</v>
      </c>
      <c r="C10" s="2">
        <v>142</v>
      </c>
      <c r="D10" s="2">
        <v>66</v>
      </c>
      <c r="E10" s="2">
        <v>208</v>
      </c>
      <c r="F10" s="2">
        <v>-6.7</v>
      </c>
      <c r="G10" s="2">
        <v>64.8</v>
      </c>
    </row>
    <row r="11" spans="1:7" x14ac:dyDescent="0.2">
      <c r="A11" s="2">
        <v>8</v>
      </c>
      <c r="B11" s="2" t="s">
        <v>66</v>
      </c>
      <c r="C11" s="2">
        <v>123</v>
      </c>
      <c r="D11" s="2">
        <v>75.3</v>
      </c>
      <c r="E11" s="2">
        <v>198.3</v>
      </c>
      <c r="F11" s="2">
        <v>-23.3</v>
      </c>
      <c r="G11" s="2">
        <v>74.5</v>
      </c>
    </row>
    <row r="12" spans="1:7" x14ac:dyDescent="0.2">
      <c r="A12" s="2">
        <v>9</v>
      </c>
      <c r="B12" s="2" t="s">
        <v>64</v>
      </c>
      <c r="C12" s="2">
        <v>119</v>
      </c>
      <c r="D12" s="2">
        <v>72.7</v>
      </c>
      <c r="E12" s="2">
        <v>191.7</v>
      </c>
      <c r="F12" s="2">
        <v>-2.8</v>
      </c>
      <c r="G12" s="2">
        <v>81.2</v>
      </c>
    </row>
    <row r="13" spans="1:7" x14ac:dyDescent="0.2">
      <c r="A13" s="2">
        <v>10</v>
      </c>
      <c r="B13" s="2" t="s">
        <v>76</v>
      </c>
      <c r="C13" s="2">
        <v>116</v>
      </c>
      <c r="D13" s="2">
        <v>49.7</v>
      </c>
      <c r="E13" s="2">
        <v>165.7</v>
      </c>
      <c r="F13" s="2">
        <v>-38</v>
      </c>
      <c r="G13" s="2">
        <v>107.2</v>
      </c>
    </row>
  </sheetData>
  <phoneticPr fontId="2" type="noConversion"/>
  <pageMargins left="0.75" right="0.75" top="1" bottom="1" header="0.5" footer="0.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66</v>
      </c>
      <c r="C4" s="2">
        <v>180</v>
      </c>
      <c r="D4" s="2">
        <v>115.7</v>
      </c>
      <c r="E4" s="2">
        <v>295.7</v>
      </c>
      <c r="F4" s="2">
        <v>97.3</v>
      </c>
      <c r="G4" s="2">
        <v>0</v>
      </c>
    </row>
    <row r="5" spans="1:7" x14ac:dyDescent="0.2">
      <c r="A5" s="2">
        <v>2</v>
      </c>
      <c r="B5" s="2" t="s">
        <v>61</v>
      </c>
      <c r="C5" s="2">
        <v>173</v>
      </c>
      <c r="D5" s="2">
        <v>112</v>
      </c>
      <c r="E5" s="2">
        <v>285</v>
      </c>
      <c r="F5" s="2">
        <v>15.8</v>
      </c>
      <c r="G5" s="2">
        <v>10.7</v>
      </c>
    </row>
    <row r="6" spans="1:7" x14ac:dyDescent="0.2">
      <c r="A6" s="2">
        <v>3</v>
      </c>
      <c r="B6" s="2" t="s">
        <v>65</v>
      </c>
      <c r="C6" s="2">
        <v>116</v>
      </c>
      <c r="D6" s="2">
        <v>130.19999999999999</v>
      </c>
      <c r="E6" s="2">
        <v>246.2</v>
      </c>
      <c r="F6" s="2">
        <v>37.799999999999997</v>
      </c>
      <c r="G6" s="2">
        <v>49.5</v>
      </c>
    </row>
    <row r="7" spans="1:7" x14ac:dyDescent="0.2">
      <c r="A7" s="2">
        <v>4</v>
      </c>
      <c r="B7" s="2" t="s">
        <v>69</v>
      </c>
      <c r="C7" s="2">
        <v>161</v>
      </c>
      <c r="D7" s="2">
        <v>57.3</v>
      </c>
      <c r="E7" s="2">
        <v>218.3</v>
      </c>
      <c r="F7" s="2">
        <v>-6.2</v>
      </c>
      <c r="G7" s="2">
        <v>77.3</v>
      </c>
    </row>
    <row r="8" spans="1:7" x14ac:dyDescent="0.2">
      <c r="A8" s="2">
        <v>5</v>
      </c>
      <c r="B8" s="2" t="s">
        <v>63</v>
      </c>
      <c r="C8" s="2">
        <v>146</v>
      </c>
      <c r="D8" s="2">
        <v>71.7</v>
      </c>
      <c r="E8" s="2">
        <v>217.7</v>
      </c>
      <c r="F8" s="2">
        <v>9.6999999999999993</v>
      </c>
      <c r="G8" s="2">
        <v>78</v>
      </c>
    </row>
    <row r="9" spans="1:7" x14ac:dyDescent="0.2">
      <c r="A9" s="2">
        <v>6</v>
      </c>
      <c r="B9" s="2" t="s">
        <v>76</v>
      </c>
      <c r="C9" s="2">
        <v>106</v>
      </c>
      <c r="D9" s="2">
        <v>110.5</v>
      </c>
      <c r="E9" s="2">
        <v>216.5</v>
      </c>
      <c r="F9" s="2">
        <v>50.8</v>
      </c>
      <c r="G9" s="2">
        <v>79.2</v>
      </c>
    </row>
    <row r="10" spans="1:7" x14ac:dyDescent="0.2">
      <c r="A10" s="2">
        <v>7</v>
      </c>
      <c r="B10" s="2" t="s">
        <v>77</v>
      </c>
      <c r="C10" s="2">
        <v>112</v>
      </c>
      <c r="D10" s="2">
        <v>95.3</v>
      </c>
      <c r="E10" s="2">
        <v>207.3</v>
      </c>
      <c r="F10" s="2">
        <v>-43.3</v>
      </c>
      <c r="G10" s="2">
        <v>88.3</v>
      </c>
    </row>
    <row r="11" spans="1:7" x14ac:dyDescent="0.2">
      <c r="A11" s="2">
        <v>8</v>
      </c>
      <c r="B11" s="2" t="s">
        <v>62</v>
      </c>
      <c r="C11" s="2">
        <v>134</v>
      </c>
      <c r="D11" s="2">
        <v>72.5</v>
      </c>
      <c r="E11" s="2">
        <v>206.5</v>
      </c>
      <c r="F11" s="2">
        <v>-66.3</v>
      </c>
      <c r="G11" s="2">
        <v>89.2</v>
      </c>
    </row>
    <row r="12" spans="1:7" x14ac:dyDescent="0.2">
      <c r="A12" s="2">
        <v>9</v>
      </c>
      <c r="B12" s="2" t="s">
        <v>78</v>
      </c>
      <c r="C12" s="2">
        <v>116</v>
      </c>
      <c r="D12" s="2">
        <v>59.8</v>
      </c>
      <c r="E12" s="2">
        <v>175.8</v>
      </c>
      <c r="F12" s="2">
        <v>-44.8</v>
      </c>
      <c r="G12" s="2">
        <v>119.8</v>
      </c>
    </row>
    <row r="13" spans="1:7" x14ac:dyDescent="0.2">
      <c r="A13" s="2">
        <v>10</v>
      </c>
      <c r="B13" s="2" t="s">
        <v>64</v>
      </c>
      <c r="C13" s="2">
        <v>75</v>
      </c>
      <c r="D13" s="2">
        <v>77</v>
      </c>
      <c r="E13" s="2">
        <v>152</v>
      </c>
      <c r="F13" s="2">
        <v>-39.700000000000003</v>
      </c>
      <c r="G13" s="2">
        <v>143.69999999999999</v>
      </c>
    </row>
  </sheetData>
  <phoneticPr fontId="2" type="noConversion"/>
  <pageMargins left="0.75" right="0.75" top="1" bottom="1" header="0.5" footer="0.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76</v>
      </c>
      <c r="C4" s="2">
        <v>128</v>
      </c>
      <c r="D4" s="2">
        <v>125.3</v>
      </c>
      <c r="E4" s="2">
        <v>253.3</v>
      </c>
      <c r="F4" s="2">
        <v>36.799999999999997</v>
      </c>
      <c r="G4" s="2">
        <v>0</v>
      </c>
    </row>
    <row r="5" spans="1:7" x14ac:dyDescent="0.2">
      <c r="A5" s="2">
        <v>2</v>
      </c>
      <c r="B5" s="2" t="s">
        <v>64</v>
      </c>
      <c r="C5" s="2">
        <v>171</v>
      </c>
      <c r="D5" s="2">
        <v>73</v>
      </c>
      <c r="E5" s="2">
        <v>244</v>
      </c>
      <c r="F5" s="2">
        <v>92</v>
      </c>
      <c r="G5" s="2">
        <v>9.3000000000000007</v>
      </c>
    </row>
    <row r="6" spans="1:7" x14ac:dyDescent="0.2">
      <c r="A6" s="2">
        <v>3</v>
      </c>
      <c r="B6" s="2" t="s">
        <v>61</v>
      </c>
      <c r="C6" s="2">
        <v>140</v>
      </c>
      <c r="D6" s="2">
        <v>101</v>
      </c>
      <c r="E6" s="2">
        <v>241</v>
      </c>
      <c r="F6" s="2">
        <v>-44</v>
      </c>
      <c r="G6" s="2">
        <v>12.3</v>
      </c>
    </row>
    <row r="7" spans="1:7" x14ac:dyDescent="0.2">
      <c r="A7" s="2">
        <v>4</v>
      </c>
      <c r="B7" s="2" t="s">
        <v>69</v>
      </c>
      <c r="C7" s="2">
        <v>148</v>
      </c>
      <c r="D7" s="2">
        <v>77.5</v>
      </c>
      <c r="E7" s="2">
        <v>225.5</v>
      </c>
      <c r="F7" s="2">
        <v>7.2</v>
      </c>
      <c r="G7" s="2">
        <v>27.8</v>
      </c>
    </row>
    <row r="8" spans="1:7" x14ac:dyDescent="0.2">
      <c r="A8" s="2">
        <v>5</v>
      </c>
      <c r="B8" s="2" t="s">
        <v>63</v>
      </c>
      <c r="C8" s="2">
        <v>114</v>
      </c>
      <c r="D8" s="2">
        <v>90.2</v>
      </c>
      <c r="E8" s="2">
        <v>204.2</v>
      </c>
      <c r="F8" s="2">
        <v>-13.5</v>
      </c>
      <c r="G8" s="2">
        <v>49.2</v>
      </c>
    </row>
    <row r="9" spans="1:7" x14ac:dyDescent="0.2">
      <c r="A9" s="2">
        <v>6</v>
      </c>
      <c r="B9" s="2" t="s">
        <v>65</v>
      </c>
      <c r="C9" s="2">
        <v>128</v>
      </c>
      <c r="D9" s="2">
        <v>69.5</v>
      </c>
      <c r="E9" s="2">
        <v>197.5</v>
      </c>
      <c r="F9" s="2">
        <v>-48.7</v>
      </c>
      <c r="G9" s="2">
        <v>55.8</v>
      </c>
    </row>
    <row r="10" spans="1:7" x14ac:dyDescent="0.2">
      <c r="A10" s="2">
        <v>7</v>
      </c>
      <c r="B10" s="2" t="s">
        <v>77</v>
      </c>
      <c r="C10" s="2">
        <v>104</v>
      </c>
      <c r="D10" s="2">
        <v>91</v>
      </c>
      <c r="E10" s="2">
        <v>195</v>
      </c>
      <c r="F10" s="2">
        <v>-12.3</v>
      </c>
      <c r="G10" s="2">
        <v>58.3</v>
      </c>
    </row>
    <row r="11" spans="1:7" x14ac:dyDescent="0.2">
      <c r="A11" s="2">
        <v>8</v>
      </c>
      <c r="B11" s="2" t="s">
        <v>62</v>
      </c>
      <c r="C11" s="2">
        <v>156</v>
      </c>
      <c r="D11" s="2">
        <v>36.700000000000003</v>
      </c>
      <c r="E11" s="2">
        <v>192.7</v>
      </c>
      <c r="F11" s="2">
        <v>-13.8</v>
      </c>
      <c r="G11" s="2">
        <v>60.7</v>
      </c>
    </row>
    <row r="12" spans="1:7" x14ac:dyDescent="0.2">
      <c r="A12" s="2">
        <v>9</v>
      </c>
      <c r="B12" s="2" t="s">
        <v>78</v>
      </c>
      <c r="C12" s="2">
        <v>122</v>
      </c>
      <c r="D12" s="2">
        <v>63.3</v>
      </c>
      <c r="E12" s="2">
        <v>185.3</v>
      </c>
      <c r="F12" s="2">
        <v>9.5</v>
      </c>
      <c r="G12" s="2">
        <v>68</v>
      </c>
    </row>
    <row r="13" spans="1:7" x14ac:dyDescent="0.2">
      <c r="A13" s="2">
        <v>10</v>
      </c>
      <c r="B13" s="2" t="s">
        <v>66</v>
      </c>
      <c r="C13" s="2">
        <v>96</v>
      </c>
      <c r="D13" s="2">
        <v>83.8</v>
      </c>
      <c r="E13" s="2">
        <v>179.8</v>
      </c>
      <c r="F13" s="2">
        <v>-115.8</v>
      </c>
      <c r="G13" s="2">
        <v>73.5</v>
      </c>
    </row>
  </sheetData>
  <phoneticPr fontId="2" type="noConversion"/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63</v>
      </c>
      <c r="C4" s="2">
        <v>124</v>
      </c>
      <c r="D4" s="2">
        <v>125.7</v>
      </c>
      <c r="E4" s="2">
        <v>249.7</v>
      </c>
      <c r="F4" s="2">
        <v>45.5</v>
      </c>
      <c r="G4" s="2">
        <v>0</v>
      </c>
    </row>
    <row r="5" spans="1:7" x14ac:dyDescent="0.2">
      <c r="A5" s="2">
        <v>2</v>
      </c>
      <c r="B5" s="2" t="s">
        <v>69</v>
      </c>
      <c r="C5" s="2">
        <v>144</v>
      </c>
      <c r="D5" s="2">
        <v>103.3</v>
      </c>
      <c r="E5" s="2">
        <v>247.3</v>
      </c>
      <c r="F5" s="2">
        <v>21.8</v>
      </c>
      <c r="G5" s="2">
        <v>2.2999999999999998</v>
      </c>
    </row>
    <row r="6" spans="1:7" x14ac:dyDescent="0.2">
      <c r="A6" s="2">
        <v>3</v>
      </c>
      <c r="B6" s="2" t="s">
        <v>61</v>
      </c>
      <c r="C6" s="2">
        <v>129</v>
      </c>
      <c r="D6" s="2">
        <v>115</v>
      </c>
      <c r="E6" s="2">
        <v>244</v>
      </c>
      <c r="F6" s="2">
        <v>3</v>
      </c>
      <c r="G6" s="2">
        <v>5.7</v>
      </c>
    </row>
    <row r="7" spans="1:7" x14ac:dyDescent="0.2">
      <c r="A7" s="2">
        <v>4</v>
      </c>
      <c r="B7" s="2" t="s">
        <v>64</v>
      </c>
      <c r="C7" s="2">
        <v>98</v>
      </c>
      <c r="D7" s="2">
        <v>131.30000000000001</v>
      </c>
      <c r="E7" s="2">
        <v>229.3</v>
      </c>
      <c r="F7" s="2">
        <v>-14.7</v>
      </c>
      <c r="G7" s="2">
        <v>20.3</v>
      </c>
    </row>
    <row r="8" spans="1:7" x14ac:dyDescent="0.2">
      <c r="A8" s="2">
        <v>5</v>
      </c>
      <c r="B8" s="2" t="s">
        <v>77</v>
      </c>
      <c r="C8" s="2">
        <v>133</v>
      </c>
      <c r="D8" s="2">
        <v>85.5</v>
      </c>
      <c r="E8" s="2">
        <v>218.5</v>
      </c>
      <c r="F8" s="2">
        <v>23.5</v>
      </c>
      <c r="G8" s="2">
        <v>31.2</v>
      </c>
    </row>
    <row r="9" spans="1:7" x14ac:dyDescent="0.2">
      <c r="A9" s="2">
        <v>6</v>
      </c>
      <c r="B9" s="2" t="s">
        <v>78</v>
      </c>
      <c r="C9" s="2">
        <v>124</v>
      </c>
      <c r="D9" s="2">
        <v>88.2</v>
      </c>
      <c r="E9" s="2">
        <v>212.2</v>
      </c>
      <c r="F9" s="2">
        <v>26.8</v>
      </c>
      <c r="G9" s="2">
        <v>37.5</v>
      </c>
    </row>
    <row r="10" spans="1:7" x14ac:dyDescent="0.2">
      <c r="A10" s="2">
        <v>7</v>
      </c>
      <c r="B10" s="2" t="s">
        <v>66</v>
      </c>
      <c r="C10" s="2">
        <v>127</v>
      </c>
      <c r="D10" s="2">
        <v>79.3</v>
      </c>
      <c r="E10" s="2">
        <v>206.3</v>
      </c>
      <c r="F10" s="2">
        <v>26.5</v>
      </c>
      <c r="G10" s="2">
        <v>43.3</v>
      </c>
    </row>
    <row r="11" spans="1:7" x14ac:dyDescent="0.2">
      <c r="A11" s="2">
        <v>8</v>
      </c>
      <c r="B11" s="2" t="s">
        <v>62</v>
      </c>
      <c r="C11" s="2">
        <v>128</v>
      </c>
      <c r="D11" s="2">
        <v>68.8</v>
      </c>
      <c r="E11" s="2">
        <v>196.8</v>
      </c>
      <c r="F11" s="2">
        <v>4.2</v>
      </c>
      <c r="G11" s="2">
        <v>52.8</v>
      </c>
    </row>
    <row r="12" spans="1:7" x14ac:dyDescent="0.2">
      <c r="A12" s="2">
        <v>9</v>
      </c>
      <c r="B12" s="2" t="s">
        <v>65</v>
      </c>
      <c r="C12" s="2">
        <v>129</v>
      </c>
      <c r="D12" s="2">
        <v>60.7</v>
      </c>
      <c r="E12" s="2">
        <v>189.7</v>
      </c>
      <c r="F12" s="2">
        <v>-7.8</v>
      </c>
      <c r="G12" s="2">
        <v>60</v>
      </c>
    </row>
    <row r="13" spans="1:7" x14ac:dyDescent="0.2">
      <c r="A13" s="2">
        <v>10</v>
      </c>
      <c r="B13" s="2" t="s">
        <v>76</v>
      </c>
      <c r="C13" s="2">
        <v>72</v>
      </c>
      <c r="D13" s="2">
        <v>54.2</v>
      </c>
      <c r="E13" s="2">
        <v>126.2</v>
      </c>
      <c r="F13" s="2">
        <v>-127.2</v>
      </c>
      <c r="G13" s="2">
        <v>123.5</v>
      </c>
    </row>
  </sheetData>
  <phoneticPr fontId="2" type="noConversion"/>
  <pageMargins left="0.75" right="0.75" top="1" bottom="1" header="0.5" footer="0.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69</v>
      </c>
      <c r="C4" s="2">
        <v>147</v>
      </c>
      <c r="D4" s="2">
        <v>143.5</v>
      </c>
      <c r="E4" s="2">
        <v>290.5</v>
      </c>
      <c r="F4" s="2">
        <v>43.2</v>
      </c>
      <c r="G4" s="2">
        <v>0</v>
      </c>
    </row>
    <row r="5" spans="1:7" x14ac:dyDescent="0.2">
      <c r="A5" s="2">
        <v>2</v>
      </c>
      <c r="B5" s="2" t="s">
        <v>66</v>
      </c>
      <c r="C5" s="2">
        <v>151</v>
      </c>
      <c r="D5" s="2">
        <v>115.3</v>
      </c>
      <c r="E5" s="2">
        <v>266.3</v>
      </c>
      <c r="F5" s="2">
        <v>60</v>
      </c>
      <c r="G5" s="2">
        <v>24.2</v>
      </c>
    </row>
    <row r="6" spans="1:7" x14ac:dyDescent="0.2">
      <c r="A6" s="2">
        <v>3</v>
      </c>
      <c r="B6" s="2" t="s">
        <v>62</v>
      </c>
      <c r="C6" s="2">
        <v>153</v>
      </c>
      <c r="D6" s="2">
        <v>106.3</v>
      </c>
      <c r="E6" s="2">
        <v>259.3</v>
      </c>
      <c r="F6" s="2">
        <v>62.5</v>
      </c>
      <c r="G6" s="2">
        <v>31.2</v>
      </c>
    </row>
    <row r="7" spans="1:7" x14ac:dyDescent="0.2">
      <c r="A7" s="2">
        <v>4</v>
      </c>
      <c r="B7" s="2" t="s">
        <v>76</v>
      </c>
      <c r="C7" s="2">
        <v>148</v>
      </c>
      <c r="D7" s="2">
        <v>92.7</v>
      </c>
      <c r="E7" s="2">
        <v>240.7</v>
      </c>
      <c r="F7" s="2">
        <v>114.5</v>
      </c>
      <c r="G7" s="2">
        <v>49.8</v>
      </c>
    </row>
    <row r="8" spans="1:7" x14ac:dyDescent="0.2">
      <c r="A8" s="2">
        <v>5</v>
      </c>
      <c r="B8" s="2" t="s">
        <v>65</v>
      </c>
      <c r="C8" s="2">
        <v>153</v>
      </c>
      <c r="D8" s="2">
        <v>77.3</v>
      </c>
      <c r="E8" s="2">
        <v>230.3</v>
      </c>
      <c r="F8" s="2">
        <v>40.700000000000003</v>
      </c>
      <c r="G8" s="2">
        <v>60.2</v>
      </c>
    </row>
    <row r="9" spans="1:7" x14ac:dyDescent="0.2">
      <c r="A9" s="2">
        <v>6</v>
      </c>
      <c r="B9" s="2" t="s">
        <v>77</v>
      </c>
      <c r="C9" s="2">
        <v>109</v>
      </c>
      <c r="D9" s="2">
        <v>111.7</v>
      </c>
      <c r="E9" s="2">
        <v>220.7</v>
      </c>
      <c r="F9" s="2">
        <v>2.2000000000000002</v>
      </c>
      <c r="G9" s="2">
        <v>69.8</v>
      </c>
    </row>
    <row r="10" spans="1:7" x14ac:dyDescent="0.2">
      <c r="A10" s="2">
        <v>7</v>
      </c>
      <c r="B10" s="2" t="s">
        <v>64</v>
      </c>
      <c r="C10" s="2">
        <v>92</v>
      </c>
      <c r="D10" s="2">
        <v>121.5</v>
      </c>
      <c r="E10" s="2">
        <v>213.5</v>
      </c>
      <c r="F10" s="2">
        <v>-15.8</v>
      </c>
      <c r="G10" s="2">
        <v>77</v>
      </c>
    </row>
    <row r="11" spans="1:7" x14ac:dyDescent="0.2">
      <c r="A11" s="2">
        <v>8</v>
      </c>
      <c r="B11" s="2" t="s">
        <v>63</v>
      </c>
      <c r="C11" s="2">
        <v>110</v>
      </c>
      <c r="D11" s="2">
        <v>69.7</v>
      </c>
      <c r="E11" s="2">
        <v>179.7</v>
      </c>
      <c r="F11" s="2">
        <v>-70</v>
      </c>
      <c r="G11" s="2">
        <v>110.8</v>
      </c>
    </row>
    <row r="12" spans="1:7" x14ac:dyDescent="0.2">
      <c r="A12" s="2">
        <v>9</v>
      </c>
      <c r="B12" s="2" t="s">
        <v>61</v>
      </c>
      <c r="C12" s="2">
        <v>90</v>
      </c>
      <c r="D12" s="2">
        <v>89</v>
      </c>
      <c r="E12" s="2">
        <v>179</v>
      </c>
      <c r="F12" s="2">
        <v>-65</v>
      </c>
      <c r="G12" s="2">
        <v>111.5</v>
      </c>
    </row>
    <row r="13" spans="1:7" x14ac:dyDescent="0.2">
      <c r="A13" s="2">
        <v>10</v>
      </c>
      <c r="B13" s="2" t="s">
        <v>78</v>
      </c>
      <c r="C13" s="2">
        <v>107</v>
      </c>
      <c r="D13" s="2">
        <v>53.7</v>
      </c>
      <c r="E13" s="2">
        <v>160.69999999999999</v>
      </c>
      <c r="F13" s="2">
        <v>-51.5</v>
      </c>
      <c r="G13" s="2">
        <v>129.80000000000001</v>
      </c>
    </row>
  </sheetData>
  <phoneticPr fontId="2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76</v>
      </c>
      <c r="C4" s="2">
        <v>174</v>
      </c>
      <c r="D4" s="2">
        <v>122.7</v>
      </c>
      <c r="E4" s="2">
        <v>296.7</v>
      </c>
      <c r="F4" s="2">
        <v>56</v>
      </c>
      <c r="G4" s="2">
        <v>0</v>
      </c>
    </row>
    <row r="5" spans="1:7" x14ac:dyDescent="0.2">
      <c r="A5" s="2">
        <v>2</v>
      </c>
      <c r="B5" s="2" t="s">
        <v>69</v>
      </c>
      <c r="C5" s="2">
        <v>168</v>
      </c>
      <c r="D5" s="2">
        <v>122.2</v>
      </c>
      <c r="E5" s="2">
        <v>290.2</v>
      </c>
      <c r="F5" s="2">
        <v>-0.3</v>
      </c>
      <c r="G5" s="2">
        <v>6.5</v>
      </c>
    </row>
    <row r="6" spans="1:7" x14ac:dyDescent="0.2">
      <c r="A6" s="2">
        <v>3</v>
      </c>
      <c r="B6" s="2" t="s">
        <v>61</v>
      </c>
      <c r="C6" s="2">
        <v>108</v>
      </c>
      <c r="D6" s="2">
        <v>147</v>
      </c>
      <c r="E6" s="2">
        <v>255</v>
      </c>
      <c r="F6" s="2">
        <v>76</v>
      </c>
      <c r="G6" s="2">
        <v>41.7</v>
      </c>
    </row>
    <row r="7" spans="1:7" x14ac:dyDescent="0.2">
      <c r="A7" s="2">
        <v>4</v>
      </c>
      <c r="B7" s="2" t="s">
        <v>62</v>
      </c>
      <c r="C7" s="2">
        <v>161</v>
      </c>
      <c r="D7" s="2">
        <v>80.7</v>
      </c>
      <c r="E7" s="2">
        <v>241.7</v>
      </c>
      <c r="F7" s="2">
        <v>-17.7</v>
      </c>
      <c r="G7" s="2">
        <v>55</v>
      </c>
    </row>
    <row r="8" spans="1:7" x14ac:dyDescent="0.2">
      <c r="A8" s="2">
        <v>5</v>
      </c>
      <c r="B8" s="2" t="s">
        <v>65</v>
      </c>
      <c r="C8" s="2">
        <v>119</v>
      </c>
      <c r="D8" s="2">
        <v>87</v>
      </c>
      <c r="E8" s="2">
        <v>206</v>
      </c>
      <c r="F8" s="2">
        <v>-24.3</v>
      </c>
      <c r="G8" s="2">
        <v>90.7</v>
      </c>
    </row>
    <row r="9" spans="1:7" x14ac:dyDescent="0.2">
      <c r="A9" s="2">
        <v>6</v>
      </c>
      <c r="B9" s="2" t="s">
        <v>66</v>
      </c>
      <c r="C9" s="2">
        <v>128</v>
      </c>
      <c r="D9" s="2">
        <v>70.3</v>
      </c>
      <c r="E9" s="2">
        <v>198.3</v>
      </c>
      <c r="F9" s="2">
        <v>-68</v>
      </c>
      <c r="G9" s="2">
        <v>98.3</v>
      </c>
    </row>
    <row r="10" spans="1:7" x14ac:dyDescent="0.2">
      <c r="A10" s="2">
        <v>7</v>
      </c>
      <c r="B10" s="2" t="s">
        <v>78</v>
      </c>
      <c r="C10" s="2">
        <v>114</v>
      </c>
      <c r="D10" s="2">
        <v>66</v>
      </c>
      <c r="E10" s="2">
        <v>180</v>
      </c>
      <c r="F10" s="2">
        <v>18.3</v>
      </c>
      <c r="G10" s="2">
        <v>116.7</v>
      </c>
    </row>
    <row r="11" spans="1:7" x14ac:dyDescent="0.2">
      <c r="A11" s="2">
        <v>8</v>
      </c>
      <c r="B11" s="2" t="s">
        <v>63</v>
      </c>
      <c r="C11" s="2">
        <v>103</v>
      </c>
      <c r="D11" s="2">
        <v>71.8</v>
      </c>
      <c r="E11" s="2">
        <v>174.8</v>
      </c>
      <c r="F11" s="2">
        <v>-4.8</v>
      </c>
      <c r="G11" s="2">
        <v>121.8</v>
      </c>
    </row>
    <row r="12" spans="1:7" x14ac:dyDescent="0.2">
      <c r="A12" s="2">
        <v>9</v>
      </c>
      <c r="B12" s="2" t="s">
        <v>77</v>
      </c>
      <c r="C12" s="2">
        <v>124</v>
      </c>
      <c r="D12" s="2">
        <v>41.7</v>
      </c>
      <c r="E12" s="2">
        <v>165.7</v>
      </c>
      <c r="F12" s="2">
        <v>-55</v>
      </c>
      <c r="G12" s="2">
        <v>131</v>
      </c>
    </row>
    <row r="13" spans="1:7" x14ac:dyDescent="0.2">
      <c r="A13" s="2">
        <v>10</v>
      </c>
      <c r="B13" s="2" t="s">
        <v>64</v>
      </c>
      <c r="C13" s="2">
        <v>135</v>
      </c>
      <c r="D13" s="2">
        <v>16.2</v>
      </c>
      <c r="E13" s="2">
        <v>151.19999999999999</v>
      </c>
      <c r="F13" s="2">
        <v>-62.3</v>
      </c>
      <c r="G13" s="2">
        <v>145.5</v>
      </c>
    </row>
  </sheetData>
  <phoneticPr fontId="2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C17" sqref="C17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69</v>
      </c>
      <c r="C4" s="2">
        <v>282</v>
      </c>
      <c r="D4" s="2">
        <v>121.3</v>
      </c>
      <c r="E4" s="2">
        <v>403.3</v>
      </c>
      <c r="F4" s="2">
        <v>113.2</v>
      </c>
      <c r="G4" s="2">
        <v>0</v>
      </c>
    </row>
    <row r="5" spans="1:7" x14ac:dyDescent="0.2">
      <c r="A5" s="2">
        <v>2</v>
      </c>
      <c r="B5" s="2" t="s">
        <v>65</v>
      </c>
      <c r="C5" s="2">
        <v>228</v>
      </c>
      <c r="D5" s="2">
        <v>114</v>
      </c>
      <c r="E5" s="2">
        <v>342</v>
      </c>
      <c r="F5" s="2">
        <v>136</v>
      </c>
      <c r="G5" s="2">
        <v>61.3</v>
      </c>
    </row>
    <row r="6" spans="1:7" x14ac:dyDescent="0.2">
      <c r="A6" s="2">
        <v>3</v>
      </c>
      <c r="B6" s="2" t="s">
        <v>78</v>
      </c>
      <c r="C6" s="2">
        <v>227</v>
      </c>
      <c r="D6" s="2">
        <v>107.8</v>
      </c>
      <c r="E6" s="2">
        <v>334.8</v>
      </c>
      <c r="F6" s="2">
        <v>154.80000000000001</v>
      </c>
      <c r="G6" s="2">
        <v>68.5</v>
      </c>
    </row>
    <row r="7" spans="1:7" x14ac:dyDescent="0.2">
      <c r="A7" s="2">
        <v>4</v>
      </c>
      <c r="B7" s="2" t="s">
        <v>77</v>
      </c>
      <c r="C7" s="2">
        <v>172</v>
      </c>
      <c r="D7" s="2">
        <v>149.69999999999999</v>
      </c>
      <c r="E7" s="2">
        <v>321.7</v>
      </c>
      <c r="F7" s="2">
        <v>156</v>
      </c>
      <c r="G7" s="2">
        <v>81.7</v>
      </c>
    </row>
    <row r="8" spans="1:7" x14ac:dyDescent="0.2">
      <c r="A8" s="2">
        <v>5</v>
      </c>
      <c r="B8" s="2" t="s">
        <v>66</v>
      </c>
      <c r="C8" s="2">
        <v>205</v>
      </c>
      <c r="D8" s="2">
        <v>111.5</v>
      </c>
      <c r="E8" s="2">
        <v>316.5</v>
      </c>
      <c r="F8" s="2">
        <v>118.2</v>
      </c>
      <c r="G8" s="2">
        <v>86.8</v>
      </c>
    </row>
    <row r="9" spans="1:7" x14ac:dyDescent="0.2">
      <c r="A9" s="2">
        <v>6</v>
      </c>
      <c r="B9" s="2" t="s">
        <v>76</v>
      </c>
      <c r="C9" s="2">
        <v>178</v>
      </c>
      <c r="D9" s="2">
        <v>124.5</v>
      </c>
      <c r="E9" s="2">
        <v>302.5</v>
      </c>
      <c r="F9" s="2">
        <v>5.8</v>
      </c>
      <c r="G9" s="2">
        <v>100.8</v>
      </c>
    </row>
    <row r="10" spans="1:7" x14ac:dyDescent="0.2">
      <c r="A10" s="2">
        <v>7</v>
      </c>
      <c r="B10" s="2" t="s">
        <v>62</v>
      </c>
      <c r="C10" s="2">
        <v>171</v>
      </c>
      <c r="D10" s="2">
        <v>101.3</v>
      </c>
      <c r="E10" s="2">
        <v>272.3</v>
      </c>
      <c r="F10" s="2">
        <v>30.7</v>
      </c>
      <c r="G10" s="2">
        <v>131</v>
      </c>
    </row>
    <row r="11" spans="1:7" x14ac:dyDescent="0.2">
      <c r="A11" s="2">
        <v>8</v>
      </c>
      <c r="B11" s="2" t="s">
        <v>64</v>
      </c>
      <c r="C11" s="2">
        <v>176</v>
      </c>
      <c r="D11" s="2">
        <v>90</v>
      </c>
      <c r="E11" s="2">
        <v>266</v>
      </c>
      <c r="F11" s="2">
        <v>114.8</v>
      </c>
      <c r="G11" s="2">
        <v>137.30000000000001</v>
      </c>
    </row>
    <row r="12" spans="1:7" x14ac:dyDescent="0.2">
      <c r="A12" s="2">
        <v>9</v>
      </c>
      <c r="B12" s="2" t="s">
        <v>63</v>
      </c>
      <c r="C12" s="2">
        <v>114</v>
      </c>
      <c r="D12" s="2">
        <v>150.30000000000001</v>
      </c>
      <c r="E12" s="2">
        <v>264.3</v>
      </c>
      <c r="F12" s="2">
        <v>89.5</v>
      </c>
      <c r="G12" s="2">
        <v>139</v>
      </c>
    </row>
    <row r="13" spans="1:7" x14ac:dyDescent="0.2">
      <c r="A13" s="2">
        <v>10</v>
      </c>
      <c r="B13" s="2" t="s">
        <v>61</v>
      </c>
      <c r="C13" s="2">
        <v>153</v>
      </c>
      <c r="D13" s="2">
        <v>109.2</v>
      </c>
      <c r="E13" s="2">
        <v>262.2</v>
      </c>
      <c r="F13" s="2">
        <v>7.2</v>
      </c>
      <c r="G13" s="2">
        <v>141.19999999999999</v>
      </c>
    </row>
  </sheetData>
  <phoneticPr fontId="2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B27" sqref="B27"/>
    </sheetView>
  </sheetViews>
  <sheetFormatPr defaultRowHeight="12.75" x14ac:dyDescent="0.2"/>
  <sheetData>
    <row r="1" spans="1:11" x14ac:dyDescent="0.2">
      <c r="A1" s="2"/>
      <c r="B1" s="16" t="s">
        <v>68</v>
      </c>
      <c r="C1" s="16" t="s">
        <v>46</v>
      </c>
      <c r="D1" s="16" t="s">
        <v>47</v>
      </c>
      <c r="E1" s="16" t="s">
        <v>49</v>
      </c>
      <c r="F1" s="16" t="s">
        <v>48</v>
      </c>
      <c r="G1" s="16" t="s">
        <v>50</v>
      </c>
      <c r="H1" s="16" t="s">
        <v>59</v>
      </c>
      <c r="I1" s="16" t="s">
        <v>67</v>
      </c>
      <c r="J1" s="16" t="s">
        <v>51</v>
      </c>
      <c r="K1" s="16" t="s">
        <v>52</v>
      </c>
    </row>
    <row r="2" spans="1:11" x14ac:dyDescent="0.2">
      <c r="A2" s="16">
        <v>1</v>
      </c>
      <c r="B2" s="2">
        <f>SUM(PtsData!B2)</f>
        <v>0</v>
      </c>
      <c r="C2" s="2">
        <f>SUM(PtsData!C2)</f>
        <v>0</v>
      </c>
      <c r="D2" s="2">
        <f>SUM(PtsData!D2)</f>
        <v>0</v>
      </c>
      <c r="E2" s="2">
        <f>SUM(PtsData!E2)</f>
        <v>0</v>
      </c>
      <c r="F2" s="2">
        <f>SUM(PtsData!F2)</f>
        <v>0</v>
      </c>
      <c r="G2" s="2">
        <f>SUM(PtsData!G2)</f>
        <v>0</v>
      </c>
      <c r="H2" s="2">
        <f>SUM(PtsData!H2)</f>
        <v>0</v>
      </c>
      <c r="I2" s="2">
        <f>SUM(PtsData!I2)</f>
        <v>0</v>
      </c>
      <c r="J2" s="2">
        <f>SUM(PtsData!J2)</f>
        <v>0</v>
      </c>
      <c r="K2" s="2">
        <f>SUM(PtsData!K2)</f>
        <v>0</v>
      </c>
    </row>
    <row r="3" spans="1:11" x14ac:dyDescent="0.2">
      <c r="A3" s="16">
        <v>2</v>
      </c>
      <c r="B3" s="2">
        <f>SUM(PtsData!B2:B3)</f>
        <v>0</v>
      </c>
      <c r="C3" s="2">
        <f>SUM(PtsData!$C$2:C3)</f>
        <v>0</v>
      </c>
      <c r="D3" s="2">
        <f>SUM(PtsData!$D$2:D3)</f>
        <v>0</v>
      </c>
      <c r="E3" s="2">
        <f>SUM(PtsData!$E$2:E3)</f>
        <v>0</v>
      </c>
      <c r="F3" s="2">
        <f>SUM(PtsData!$F$2:F3)</f>
        <v>0</v>
      </c>
      <c r="G3" s="2">
        <f>SUM(PtsData!$G$2:G3)</f>
        <v>0</v>
      </c>
      <c r="H3" s="2">
        <f>SUM(PtsData!$H$2:H3)</f>
        <v>0</v>
      </c>
      <c r="I3" s="2">
        <f>SUM(PtsData!$I$2:I3)</f>
        <v>0</v>
      </c>
      <c r="J3" s="2">
        <f>SUM(PtsData!$J$2:J3)</f>
        <v>0</v>
      </c>
      <c r="K3" s="2">
        <f>SUM(PtsData!$K$2:K3)</f>
        <v>0</v>
      </c>
    </row>
    <row r="4" spans="1:11" x14ac:dyDescent="0.2">
      <c r="A4" s="16">
        <v>3</v>
      </c>
      <c r="B4" s="2">
        <f>SUM(PtsData!$B$2:B4)</f>
        <v>0</v>
      </c>
      <c r="C4" s="2">
        <f>SUM(PtsData!$C$2:C4)</f>
        <v>0</v>
      </c>
      <c r="D4" s="2">
        <f>SUM(PtsData!$D$2:D4)</f>
        <v>0</v>
      </c>
      <c r="E4" s="2">
        <f>SUM(PtsData!$E$2:E4)</f>
        <v>0</v>
      </c>
      <c r="F4" s="2">
        <f>SUM(PtsData!$F$2:F4)</f>
        <v>0</v>
      </c>
      <c r="G4" s="2">
        <f>SUM(PtsData!$G$2:G4)</f>
        <v>0</v>
      </c>
      <c r="H4" s="2">
        <f>SUM(PtsData!$H$2:H4)</f>
        <v>0</v>
      </c>
      <c r="I4" s="2">
        <f>SUM(PtsData!$I$2:I4)</f>
        <v>0</v>
      </c>
      <c r="J4" s="2">
        <f>SUM(PtsData!$J$2:J4)</f>
        <v>0</v>
      </c>
      <c r="K4" s="2">
        <f>SUM(PtsData!$K$2:K4)</f>
        <v>0</v>
      </c>
    </row>
    <row r="5" spans="1:11" x14ac:dyDescent="0.2">
      <c r="A5" s="16">
        <v>4</v>
      </c>
      <c r="B5" s="2">
        <f>SUM(PtsData!$B$2:B5)</f>
        <v>0</v>
      </c>
      <c r="C5" s="2">
        <f>SUM(PtsData!$C$2:C5)</f>
        <v>0</v>
      </c>
      <c r="D5" s="2">
        <f>SUM(PtsData!$D$2:D5)</f>
        <v>0</v>
      </c>
      <c r="E5" s="2">
        <f>SUM(PtsData!$E$2:E5)</f>
        <v>0</v>
      </c>
      <c r="F5" s="2">
        <f>SUM(PtsData!$F$2:F5)</f>
        <v>0</v>
      </c>
      <c r="G5" s="2">
        <f>SUM(PtsData!$G$2:G5)</f>
        <v>0</v>
      </c>
      <c r="H5" s="2">
        <f>SUM(PtsData!$H$2:H5)</f>
        <v>0</v>
      </c>
      <c r="I5" s="2">
        <f>SUM(PtsData!$I$2:I5)</f>
        <v>0</v>
      </c>
      <c r="J5" s="2">
        <f>SUM(PtsData!$J$2:J5)</f>
        <v>0</v>
      </c>
      <c r="K5" s="2">
        <f>SUM(PtsData!$K$2:K5)</f>
        <v>0</v>
      </c>
    </row>
    <row r="6" spans="1:11" x14ac:dyDescent="0.2">
      <c r="A6" s="16">
        <v>5</v>
      </c>
      <c r="B6" s="2">
        <f>SUM(PtsData!$B$2:B6)</f>
        <v>0</v>
      </c>
      <c r="C6" s="2">
        <f>SUM(PtsData!$C$2:C6)</f>
        <v>0</v>
      </c>
      <c r="D6" s="2">
        <f>SUM(PtsData!$D$2:D6)</f>
        <v>0</v>
      </c>
      <c r="E6" s="2">
        <f>SUM(PtsData!$E$2:E6)</f>
        <v>0</v>
      </c>
      <c r="F6" s="2">
        <f>SUM(PtsData!$F$2:F6)</f>
        <v>0</v>
      </c>
      <c r="G6" s="2">
        <f>SUM(PtsData!$G$2:G6)</f>
        <v>0</v>
      </c>
      <c r="H6" s="2">
        <f>SUM(PtsData!$H$2:H6)</f>
        <v>0</v>
      </c>
      <c r="I6" s="2">
        <f>SUM(PtsData!$I$2:I6)</f>
        <v>0</v>
      </c>
      <c r="J6" s="2">
        <f>SUM(PtsData!$J$2:J6)</f>
        <v>0</v>
      </c>
      <c r="K6" s="2">
        <f>SUM(PtsData!$K$2:K6)</f>
        <v>0</v>
      </c>
    </row>
    <row r="7" spans="1:11" x14ac:dyDescent="0.2">
      <c r="A7" s="16">
        <v>6</v>
      </c>
      <c r="B7" s="2">
        <f>SUM(PtsData!$B$2:B7)</f>
        <v>0</v>
      </c>
      <c r="C7" s="2">
        <f>SUM(PtsData!$C$2:C7)</f>
        <v>0</v>
      </c>
      <c r="D7" s="2">
        <f>SUM(PtsData!$D$2:D7)</f>
        <v>0</v>
      </c>
      <c r="E7" s="2">
        <f>SUM(PtsData!$E$2:E7)</f>
        <v>0</v>
      </c>
      <c r="F7" s="2">
        <f>SUM(PtsData!$F$2:F7)</f>
        <v>0</v>
      </c>
      <c r="G7" s="2">
        <f>SUM(PtsData!$G$2:G7)</f>
        <v>0</v>
      </c>
      <c r="H7" s="2">
        <f>SUM(PtsData!$H$2:H7)</f>
        <v>0</v>
      </c>
      <c r="I7" s="2">
        <f>SUM(PtsData!$I$2:I7)</f>
        <v>0</v>
      </c>
      <c r="J7" s="2">
        <f>SUM(PtsData!$J$2:J7)</f>
        <v>0</v>
      </c>
      <c r="K7" s="2">
        <f>SUM(PtsData!$K$2:K7)</f>
        <v>0</v>
      </c>
    </row>
    <row r="8" spans="1:11" x14ac:dyDescent="0.2">
      <c r="A8" s="16">
        <v>7</v>
      </c>
      <c r="B8" s="2">
        <f>SUM(PtsData!$B$2:B8)</f>
        <v>0</v>
      </c>
      <c r="C8" s="2">
        <f>SUM(PtsData!$C$2:C8)</f>
        <v>0</v>
      </c>
      <c r="D8" s="2">
        <f>SUM(PtsData!$D$2:D8)</f>
        <v>0</v>
      </c>
      <c r="E8" s="2">
        <f>SUM(PtsData!$E$2:E8)</f>
        <v>0</v>
      </c>
      <c r="F8" s="2">
        <f>SUM(PtsData!$F$2:F8)</f>
        <v>0</v>
      </c>
      <c r="G8" s="2">
        <f>SUM(PtsData!$G$2:G8)</f>
        <v>0</v>
      </c>
      <c r="H8" s="2">
        <f>SUM(PtsData!$H$2:H8)</f>
        <v>0</v>
      </c>
      <c r="I8" s="2">
        <f>SUM(PtsData!$I$2:I8)</f>
        <v>0</v>
      </c>
      <c r="J8" s="2">
        <f>SUM(PtsData!$J$2:J8)</f>
        <v>0</v>
      </c>
      <c r="K8" s="2">
        <f>SUM(PtsData!$K$2:K8)</f>
        <v>0</v>
      </c>
    </row>
    <row r="9" spans="1:11" x14ac:dyDescent="0.2">
      <c r="A9" s="16">
        <v>8</v>
      </c>
      <c r="B9" s="2">
        <f>SUM(PtsData!$B$2:B9)</f>
        <v>0</v>
      </c>
      <c r="C9" s="2">
        <f>SUM(PtsData!$C$2:C9)</f>
        <v>0</v>
      </c>
      <c r="D9" s="2">
        <f>SUM(PtsData!$D$2:D9)</f>
        <v>0</v>
      </c>
      <c r="E9" s="2">
        <f>SUM(PtsData!$E$2:E9)</f>
        <v>0</v>
      </c>
      <c r="F9" s="2">
        <f>SUM(PtsData!$F$2:F9)</f>
        <v>0</v>
      </c>
      <c r="G9" s="2">
        <f>SUM(PtsData!$G$2:G9)</f>
        <v>0</v>
      </c>
      <c r="H9" s="2">
        <f>SUM(PtsData!$H$2:H9)</f>
        <v>0</v>
      </c>
      <c r="I9" s="2">
        <f>SUM(PtsData!$I$2:I9)</f>
        <v>0</v>
      </c>
      <c r="J9" s="2">
        <f>SUM(PtsData!$J$2:J9)</f>
        <v>0</v>
      </c>
      <c r="K9" s="2">
        <f>SUM(PtsData!$K$2:K9)</f>
        <v>0</v>
      </c>
    </row>
    <row r="10" spans="1:11" x14ac:dyDescent="0.2">
      <c r="A10" s="16">
        <v>9</v>
      </c>
      <c r="B10" s="2">
        <f>SUM(PtsData!$B$2:B10)</f>
        <v>0</v>
      </c>
      <c r="C10" s="2">
        <f>SUM(PtsData!$C$2:C10)</f>
        <v>0</v>
      </c>
      <c r="D10" s="2">
        <f>SUM(PtsData!$D$2:D10)</f>
        <v>0</v>
      </c>
      <c r="E10" s="2">
        <f>SUM(PtsData!$E$2:E10)</f>
        <v>0</v>
      </c>
      <c r="F10" s="2">
        <f>SUM(PtsData!$F$2:F10)</f>
        <v>0</v>
      </c>
      <c r="G10" s="2">
        <f>SUM(PtsData!$G$2:G10)</f>
        <v>0</v>
      </c>
      <c r="H10" s="2">
        <f>SUM(PtsData!$H$2:H10)</f>
        <v>0</v>
      </c>
      <c r="I10" s="2">
        <f>SUM(PtsData!$I$2:I10)</f>
        <v>0</v>
      </c>
      <c r="J10" s="2">
        <f>SUM(PtsData!$J$2:J10)</f>
        <v>0</v>
      </c>
      <c r="K10" s="2">
        <f>SUM(PtsData!$K$2:K10)</f>
        <v>0</v>
      </c>
    </row>
    <row r="11" spans="1:11" x14ac:dyDescent="0.2">
      <c r="A11" s="16">
        <v>10</v>
      </c>
      <c r="B11" s="2">
        <f>SUM(PtsData!$B$2:B11)</f>
        <v>0</v>
      </c>
      <c r="C11" s="2">
        <f>SUM(PtsData!$C$2:C11)</f>
        <v>0</v>
      </c>
      <c r="D11" s="2">
        <f>SUM(PtsData!$D$2:D11)</f>
        <v>0</v>
      </c>
      <c r="E11" s="2">
        <f>SUM(PtsData!$E$2:E11)</f>
        <v>0</v>
      </c>
      <c r="F11" s="2">
        <f>SUM(PtsData!$F$2:F11)</f>
        <v>0</v>
      </c>
      <c r="G11" s="2">
        <f>SUM(PtsData!$G$2:G11)</f>
        <v>0</v>
      </c>
      <c r="H11" s="2">
        <f>SUM(PtsData!$H$2:H11)</f>
        <v>0</v>
      </c>
      <c r="I11" s="2">
        <f>SUM(PtsData!$I$2:I11)</f>
        <v>0</v>
      </c>
      <c r="J11" s="2">
        <f>SUM(PtsData!$J$2:J11)</f>
        <v>0</v>
      </c>
      <c r="K11" s="2">
        <f>SUM(PtsData!$K$2:K11)</f>
        <v>0</v>
      </c>
    </row>
    <row r="12" spans="1:11" x14ac:dyDescent="0.2">
      <c r="A12" s="16">
        <v>11</v>
      </c>
      <c r="B12" s="2">
        <f>SUM(PtsData!$B$2:B12)</f>
        <v>0</v>
      </c>
      <c r="C12" s="2">
        <f>SUM(PtsData!$C$2:C12)</f>
        <v>0</v>
      </c>
      <c r="D12" s="2">
        <f>SUM(PtsData!$D$2:D12)</f>
        <v>0</v>
      </c>
      <c r="E12" s="2">
        <f>SUM(PtsData!$E$2:E12)</f>
        <v>0</v>
      </c>
      <c r="F12" s="2">
        <f>SUM(PtsData!$F$2:F12)</f>
        <v>0</v>
      </c>
      <c r="G12" s="2">
        <f>SUM(PtsData!$G$2:G12)</f>
        <v>0</v>
      </c>
      <c r="H12" s="2">
        <f>SUM(PtsData!$H$2:H12)</f>
        <v>0</v>
      </c>
      <c r="I12" s="2">
        <f>SUM(PtsData!$I$2:I12)</f>
        <v>0</v>
      </c>
      <c r="J12" s="2">
        <f>SUM(PtsData!$J$2:J12)</f>
        <v>0</v>
      </c>
      <c r="K12" s="2">
        <f>SUM(PtsData!$K$2:K12)</f>
        <v>0</v>
      </c>
    </row>
    <row r="13" spans="1:11" x14ac:dyDescent="0.2">
      <c r="A13" s="16">
        <v>12</v>
      </c>
      <c r="B13" s="2">
        <f>SUM(PtsData!$B$2:B13)</f>
        <v>0</v>
      </c>
      <c r="C13" s="2">
        <f>SUM(PtsData!$C$2:C13)</f>
        <v>0</v>
      </c>
      <c r="D13" s="2">
        <f>SUM(PtsData!$D$2:D13)</f>
        <v>0</v>
      </c>
      <c r="E13" s="2">
        <f>SUM(PtsData!$E$2:E13)</f>
        <v>0</v>
      </c>
      <c r="F13" s="2">
        <f>SUM(PtsData!$F$2:F13)</f>
        <v>0</v>
      </c>
      <c r="G13" s="2">
        <f>SUM(PtsData!$G$2:G13)</f>
        <v>0</v>
      </c>
      <c r="H13" s="2">
        <f>SUM(PtsData!$H$2:H13)</f>
        <v>0</v>
      </c>
      <c r="I13" s="2">
        <f>SUM(PtsData!$I$2:I13)</f>
        <v>0</v>
      </c>
      <c r="J13" s="2">
        <f>SUM(PtsData!$J$2:J13)</f>
        <v>0</v>
      </c>
      <c r="K13" s="2">
        <f>SUM(PtsData!$K$2:K13)</f>
        <v>0</v>
      </c>
    </row>
    <row r="14" spans="1:11" x14ac:dyDescent="0.2">
      <c r="A14" s="16">
        <v>13</v>
      </c>
      <c r="B14" s="2">
        <f>SUM(PtsData!$B$2:B14)</f>
        <v>0</v>
      </c>
      <c r="C14" s="2">
        <f>SUM(PtsData!$C$2:C14)</f>
        <v>0</v>
      </c>
      <c r="D14" s="2">
        <f>SUM(PtsData!$D$2:D14)</f>
        <v>0</v>
      </c>
      <c r="E14" s="2">
        <f>SUM(PtsData!$E$2:E14)</f>
        <v>0</v>
      </c>
      <c r="F14" s="2">
        <f>SUM(PtsData!$F$2:F14)</f>
        <v>0</v>
      </c>
      <c r="G14" s="2">
        <f>SUM(PtsData!$G$2:G14)</f>
        <v>0</v>
      </c>
      <c r="H14" s="2">
        <f>SUM(PtsData!$H$2:H14)</f>
        <v>0</v>
      </c>
      <c r="I14" s="2">
        <f>SUM(PtsData!$I$2:I14)</f>
        <v>0</v>
      </c>
      <c r="J14" s="2">
        <f>SUM(PtsData!$J$2:J14)</f>
        <v>0</v>
      </c>
      <c r="K14" s="2">
        <f>SUM(PtsData!$K$2:K14)</f>
        <v>0</v>
      </c>
    </row>
    <row r="15" spans="1:11" x14ac:dyDescent="0.2">
      <c r="A15" s="16">
        <v>14</v>
      </c>
      <c r="B15" s="2">
        <f>SUM(PtsData!$B$2:B15)</f>
        <v>0</v>
      </c>
      <c r="C15" s="2">
        <f>SUM(PtsData!$C$2:C15)</f>
        <v>0</v>
      </c>
      <c r="D15" s="2">
        <f>SUM(PtsData!$D$2:D15)</f>
        <v>0</v>
      </c>
      <c r="E15" s="2">
        <f>SUM(PtsData!$E$2:E15)</f>
        <v>0</v>
      </c>
      <c r="F15" s="2">
        <f>SUM(PtsData!$F$2:F15)</f>
        <v>0</v>
      </c>
      <c r="G15" s="2">
        <f>SUM(PtsData!$G$2:G15)</f>
        <v>0</v>
      </c>
      <c r="H15" s="2">
        <f>SUM(PtsData!$H$2:H15)</f>
        <v>0</v>
      </c>
      <c r="I15" s="2">
        <f>SUM(PtsData!$I$2:I15)</f>
        <v>0</v>
      </c>
      <c r="J15" s="2">
        <f>SUM(PtsData!$J$2:J15)</f>
        <v>0</v>
      </c>
      <c r="K15" s="2">
        <f>SUM(PtsData!$K$2:K15)</f>
        <v>0</v>
      </c>
    </row>
    <row r="16" spans="1:11" x14ac:dyDescent="0.2">
      <c r="A16" s="16">
        <v>15</v>
      </c>
      <c r="B16" s="2">
        <f>SUM(PtsData!$B$2:B16)</f>
        <v>0</v>
      </c>
      <c r="C16" s="2">
        <f>SUM(PtsData!$C$2:C16)</f>
        <v>0</v>
      </c>
      <c r="D16" s="2">
        <f>SUM(PtsData!$D$2:D16)</f>
        <v>0</v>
      </c>
      <c r="E16" s="2">
        <f>SUM(PtsData!$E$2:E16)</f>
        <v>0</v>
      </c>
      <c r="F16" s="2">
        <f>SUM(PtsData!$F$2:F16)</f>
        <v>0</v>
      </c>
      <c r="G16" s="2">
        <f>SUM(PtsData!$G$2:G16)</f>
        <v>0</v>
      </c>
      <c r="H16" s="2">
        <f>SUM(PtsData!$H$2:H16)</f>
        <v>0</v>
      </c>
      <c r="I16" s="2">
        <f>SUM(PtsData!$I$2:I16)</f>
        <v>0</v>
      </c>
      <c r="J16" s="2">
        <f>SUM(PtsData!$J$2:J16)</f>
        <v>0</v>
      </c>
      <c r="K16" s="2">
        <f>SUM(PtsData!$K$2:K16)</f>
        <v>0</v>
      </c>
    </row>
    <row r="17" spans="1:11" x14ac:dyDescent="0.2">
      <c r="A17" s="16">
        <v>16</v>
      </c>
      <c r="B17" s="2">
        <f>SUM(PtsData!$B$2:B17)</f>
        <v>0</v>
      </c>
      <c r="C17" s="2">
        <f>SUM(PtsData!$C$2:C17)</f>
        <v>0</v>
      </c>
      <c r="D17" s="2">
        <f>SUM(PtsData!$D$2:D17)</f>
        <v>0</v>
      </c>
      <c r="E17" s="2">
        <f>SUM(PtsData!$E$2:E17)</f>
        <v>0</v>
      </c>
      <c r="F17" s="2">
        <f>SUM(PtsData!$F$2:F17)</f>
        <v>0</v>
      </c>
      <c r="G17" s="2">
        <f>SUM(PtsData!$G$2:G17)</f>
        <v>0</v>
      </c>
      <c r="H17" s="2">
        <f>SUM(PtsData!$H$2:H17)</f>
        <v>0</v>
      </c>
      <c r="I17" s="2">
        <f>SUM(PtsData!$I$2:I17)</f>
        <v>0</v>
      </c>
      <c r="J17" s="2">
        <f>SUM(PtsData!$J$2:J17)</f>
        <v>0</v>
      </c>
      <c r="K17" s="2">
        <f>SUM(PtsData!$K$2:K17)</f>
        <v>0</v>
      </c>
    </row>
    <row r="18" spans="1:11" x14ac:dyDescent="0.2">
      <c r="A18" s="16">
        <v>17</v>
      </c>
      <c r="B18" s="2">
        <f>SUM(PtsData!$B$2:B18)</f>
        <v>0</v>
      </c>
      <c r="C18" s="2">
        <f>SUM(PtsData!$C$2:C18)</f>
        <v>0</v>
      </c>
      <c r="D18" s="2">
        <f>SUM(PtsData!$D$2:D18)</f>
        <v>0</v>
      </c>
      <c r="E18" s="2">
        <f>SUM(PtsData!$E$2:E18)</f>
        <v>0</v>
      </c>
      <c r="F18" s="2">
        <f>SUM(PtsData!$F$2:F18)</f>
        <v>0</v>
      </c>
      <c r="G18" s="2">
        <f>SUM(PtsData!$G$2:G18)</f>
        <v>0</v>
      </c>
      <c r="H18" s="2">
        <f>SUM(PtsData!$H$2:H18)</f>
        <v>0</v>
      </c>
      <c r="I18" s="2">
        <f>SUM(PtsData!$I$2:I18)</f>
        <v>0</v>
      </c>
      <c r="J18" s="2">
        <f>SUM(PtsData!$J$2:J18)</f>
        <v>0</v>
      </c>
      <c r="K18" s="2">
        <f>SUM(PtsData!$K$2:K18)</f>
        <v>0</v>
      </c>
    </row>
    <row r="19" spans="1:11" x14ac:dyDescent="0.2">
      <c r="A19" s="16">
        <v>18</v>
      </c>
      <c r="B19" s="2">
        <f>SUM(PtsData!$B$2:B19)</f>
        <v>0</v>
      </c>
      <c r="C19" s="2">
        <f>SUM(PtsData!$C$2:C19)</f>
        <v>0</v>
      </c>
      <c r="D19" s="2">
        <f>SUM(PtsData!$D$2:D19)</f>
        <v>0</v>
      </c>
      <c r="E19" s="2">
        <f>SUM(PtsData!$E$2:E19)</f>
        <v>0</v>
      </c>
      <c r="F19" s="2">
        <f>SUM(PtsData!$F$2:F19)</f>
        <v>0</v>
      </c>
      <c r="G19" s="2">
        <f>SUM(PtsData!$G$2:G19)</f>
        <v>0</v>
      </c>
      <c r="H19" s="2">
        <f>SUM(PtsData!$H$2:H19)</f>
        <v>0</v>
      </c>
      <c r="I19" s="2">
        <f>SUM(PtsData!$I$2:I19)</f>
        <v>0</v>
      </c>
      <c r="J19" s="2">
        <f>SUM(PtsData!$J$2:J19)</f>
        <v>0</v>
      </c>
      <c r="K19" s="2">
        <f>SUM(PtsData!$K$2:K19)</f>
        <v>0</v>
      </c>
    </row>
    <row r="20" spans="1:11" x14ac:dyDescent="0.2">
      <c r="A20" s="16">
        <v>19</v>
      </c>
      <c r="B20" s="2">
        <f>SUM(PtsData!$B$2:B20)</f>
        <v>0</v>
      </c>
      <c r="C20" s="2">
        <f>SUM(PtsData!$C$2:C20)</f>
        <v>0</v>
      </c>
      <c r="D20" s="2">
        <f>SUM(PtsData!$D$2:D20)</f>
        <v>0</v>
      </c>
      <c r="E20" s="2">
        <f>SUM(PtsData!$E$2:E20)</f>
        <v>0</v>
      </c>
      <c r="F20" s="2">
        <f>SUM(PtsData!$F$2:F20)</f>
        <v>0</v>
      </c>
      <c r="G20" s="2">
        <f>SUM(PtsData!$G$2:G20)</f>
        <v>0</v>
      </c>
      <c r="H20" s="2">
        <f>SUM(PtsData!$H$2:H20)</f>
        <v>0</v>
      </c>
      <c r="I20" s="2">
        <f>SUM(PtsData!$I$2:I20)</f>
        <v>0</v>
      </c>
      <c r="J20" s="2">
        <f>SUM(PtsData!$J$2:J20)</f>
        <v>0</v>
      </c>
      <c r="K20" s="2">
        <f>SUM(PtsData!$K$2:K20)</f>
        <v>0</v>
      </c>
    </row>
    <row r="21" spans="1:11" x14ac:dyDescent="0.2">
      <c r="A21" s="16">
        <v>20</v>
      </c>
      <c r="B21" s="2">
        <f>SUM(PtsData!$B$2:B21)</f>
        <v>0</v>
      </c>
      <c r="C21" s="2">
        <f>SUM(PtsData!$C$2:C21)</f>
        <v>0</v>
      </c>
      <c r="D21" s="2">
        <f>SUM(PtsData!$D$2:D21)</f>
        <v>0</v>
      </c>
      <c r="E21" s="2">
        <f>SUM(PtsData!$E$2:E21)</f>
        <v>0</v>
      </c>
      <c r="F21" s="2">
        <f>SUM(PtsData!$F$2:F21)</f>
        <v>0</v>
      </c>
      <c r="G21" s="2">
        <f>SUM(PtsData!$G$2:G21)</f>
        <v>0</v>
      </c>
      <c r="H21" s="2">
        <f>SUM(PtsData!$H$2:H21)</f>
        <v>0</v>
      </c>
      <c r="I21" s="2">
        <f>SUM(PtsData!$I$2:I21)</f>
        <v>0</v>
      </c>
      <c r="J21" s="2">
        <f>SUM(PtsData!$J$2:J21)</f>
        <v>0</v>
      </c>
      <c r="K21" s="2">
        <f>SUM(PtsData!$K$2:K21)</f>
        <v>0</v>
      </c>
    </row>
    <row r="22" spans="1:11" x14ac:dyDescent="0.2">
      <c r="A22" s="16">
        <v>21</v>
      </c>
      <c r="B22" s="2">
        <f>SUM(PtsData!$B$2:B22)</f>
        <v>0</v>
      </c>
      <c r="C22" s="2">
        <f>SUM(PtsData!$C$2:C22)</f>
        <v>0</v>
      </c>
      <c r="D22" s="2">
        <f>SUM(PtsData!$D$2:D22)</f>
        <v>0</v>
      </c>
      <c r="E22" s="2">
        <f>SUM(PtsData!$E$2:E22)</f>
        <v>0</v>
      </c>
      <c r="F22" s="2">
        <f>SUM(PtsData!$F$2:F22)</f>
        <v>0</v>
      </c>
      <c r="G22" s="2">
        <f>SUM(PtsData!$G$2:G22)</f>
        <v>0</v>
      </c>
      <c r="H22" s="2">
        <f>SUM(PtsData!$H$2:H22)</f>
        <v>0</v>
      </c>
      <c r="I22" s="2">
        <f>SUM(PtsData!$I$2:I22)</f>
        <v>0</v>
      </c>
      <c r="J22" s="2">
        <f>SUM(PtsData!$J$2:J22)</f>
        <v>0</v>
      </c>
      <c r="K22" s="2">
        <f>SUM(PtsData!$K$2:K22)</f>
        <v>0</v>
      </c>
    </row>
    <row r="23" spans="1:11" x14ac:dyDescent="0.2">
      <c r="A23" s="16">
        <v>22</v>
      </c>
      <c r="B23" s="2">
        <f>SUM(PtsData!$B$2:B23)</f>
        <v>0</v>
      </c>
      <c r="C23" s="2">
        <f>SUM(PtsData!$C$2:C23)</f>
        <v>0</v>
      </c>
      <c r="D23" s="2">
        <f>SUM(PtsData!$D$2:D23)</f>
        <v>0</v>
      </c>
      <c r="E23" s="2">
        <f>SUM(PtsData!$E$2:E23)</f>
        <v>0</v>
      </c>
      <c r="F23" s="2">
        <f>SUM(PtsData!$F$2:F23)</f>
        <v>0</v>
      </c>
      <c r="G23" s="2">
        <f>SUM(PtsData!$G$2:G23)</f>
        <v>0</v>
      </c>
      <c r="H23" s="2">
        <f>SUM(PtsData!$H$2:H23)</f>
        <v>0</v>
      </c>
      <c r="I23" s="2">
        <f>SUM(PtsData!$I$2:I23)</f>
        <v>0</v>
      </c>
      <c r="J23" s="2">
        <f>SUM(PtsData!$J$2:J23)</f>
        <v>0</v>
      </c>
      <c r="K23" s="2">
        <f>SUM(PtsData!$K$2:K23)</f>
        <v>0</v>
      </c>
    </row>
    <row r="24" spans="1:11" x14ac:dyDescent="0.2">
      <c r="A24" s="16">
        <v>23</v>
      </c>
      <c r="B24" s="2">
        <f>SUM(PtsData!$B$2:B24)</f>
        <v>0</v>
      </c>
      <c r="C24" s="2">
        <f>SUM(PtsData!$C$2:C24)</f>
        <v>0</v>
      </c>
      <c r="D24" s="2">
        <f>SUM(PtsData!$D$2:D24)</f>
        <v>0</v>
      </c>
      <c r="E24" s="2">
        <f>SUM(PtsData!$E$2:E24)</f>
        <v>0</v>
      </c>
      <c r="F24" s="2">
        <f>SUM(PtsData!$F$2:F24)</f>
        <v>0</v>
      </c>
      <c r="G24" s="2">
        <f>SUM(PtsData!$G$2:G24)</f>
        <v>0</v>
      </c>
      <c r="H24" s="2">
        <f>SUM(PtsData!$H$2:H24)</f>
        <v>0</v>
      </c>
      <c r="I24" s="2">
        <f>SUM(PtsData!$I$2:I24)</f>
        <v>0</v>
      </c>
      <c r="J24" s="2">
        <f>SUM(PtsData!$J$2:J24)</f>
        <v>0</v>
      </c>
      <c r="K24" s="2">
        <f>SUM(PtsData!$K$2:K24)</f>
        <v>0</v>
      </c>
    </row>
    <row r="25" spans="1:11" x14ac:dyDescent="0.2">
      <c r="A25" s="16">
        <v>24</v>
      </c>
      <c r="B25" s="2">
        <f>SUM(PtsData!$B$2:B25)</f>
        <v>0</v>
      </c>
      <c r="C25" s="2">
        <f>SUM(PtsData!$C$2:C25)</f>
        <v>0</v>
      </c>
      <c r="D25" s="2">
        <f>SUM(PtsData!$D$2:D25)</f>
        <v>0</v>
      </c>
      <c r="E25" s="2">
        <f>SUM(PtsData!$E$2:E25)</f>
        <v>0</v>
      </c>
      <c r="F25" s="2">
        <f>SUM(PtsData!$F$2:F25)</f>
        <v>0</v>
      </c>
      <c r="G25" s="2">
        <f>SUM(PtsData!$G$2:G25)</f>
        <v>0</v>
      </c>
      <c r="H25" s="2">
        <f>SUM(PtsData!$H$2:H25)</f>
        <v>0</v>
      </c>
      <c r="I25" s="2">
        <f>SUM(PtsData!$I$2:I25)</f>
        <v>0</v>
      </c>
      <c r="J25" s="2">
        <f>SUM(PtsData!$J$2:J25)</f>
        <v>0</v>
      </c>
      <c r="K25" s="2">
        <f>SUM(PtsData!$K$2:K25)</f>
        <v>0</v>
      </c>
    </row>
    <row r="26" spans="1:11" x14ac:dyDescent="0.2">
      <c r="A26" s="16">
        <v>25</v>
      </c>
      <c r="B26" s="2">
        <f>SUM(PtsData!$B$2:B26)</f>
        <v>0</v>
      </c>
      <c r="C26" s="2">
        <f>SUM(PtsData!$C$2:C26)</f>
        <v>0</v>
      </c>
      <c r="D26" s="2">
        <f>SUM(PtsData!$D$2:D26)</f>
        <v>0</v>
      </c>
      <c r="E26" s="2">
        <f>SUM(PtsData!$E$2:E26)</f>
        <v>0</v>
      </c>
      <c r="F26" s="2">
        <f>SUM(PtsData!$F$2:F26)</f>
        <v>0</v>
      </c>
      <c r="G26" s="2">
        <f>SUM(PtsData!$G$2:G26)</f>
        <v>0</v>
      </c>
      <c r="H26" s="2">
        <f>SUM(PtsData!$H$2:H26)</f>
        <v>0</v>
      </c>
      <c r="I26" s="2">
        <f>SUM(PtsData!$I$2:I26)</f>
        <v>0</v>
      </c>
      <c r="J26" s="2">
        <f>SUM(PtsData!$J$2:J26)</f>
        <v>0</v>
      </c>
      <c r="K26" s="2">
        <f>SUM(PtsData!$K$2:K26)</f>
        <v>0</v>
      </c>
    </row>
    <row r="27" spans="1:11" x14ac:dyDescent="0.2">
      <c r="A27" s="16">
        <v>26</v>
      </c>
      <c r="B27" s="2">
        <f>SUM(PtsData!$B$2:B27)</f>
        <v>0</v>
      </c>
      <c r="C27" s="2">
        <f>SUM(PtsData!$C$2:C27)</f>
        <v>0</v>
      </c>
      <c r="D27" s="2">
        <f>SUM(PtsData!$D$2:D27)</f>
        <v>0</v>
      </c>
      <c r="E27" s="2">
        <f>SUM(PtsData!$E$2:E27)</f>
        <v>0</v>
      </c>
      <c r="F27" s="2">
        <f>SUM(PtsData!$F$2:F27)</f>
        <v>0</v>
      </c>
      <c r="G27" s="2">
        <f>SUM(PtsData!$G$2:G27)</f>
        <v>0</v>
      </c>
      <c r="H27" s="2">
        <f>SUM(PtsData!$H$2:H27)</f>
        <v>0</v>
      </c>
      <c r="I27" s="2">
        <f>SUM(PtsData!$I$2:I27)</f>
        <v>0</v>
      </c>
      <c r="J27" s="2">
        <f>SUM(PtsData!$J$2:J27)</f>
        <v>0</v>
      </c>
      <c r="K27" s="2">
        <f>SUM(PtsData!$K$2:K27)</f>
        <v>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E14" sqref="E14"/>
    </sheetView>
  </sheetViews>
  <sheetFormatPr defaultRowHeight="12.75" x14ac:dyDescent="0.2"/>
  <cols>
    <col min="1" max="1" width="9.33203125" style="15"/>
    <col min="2" max="4" width="9.33203125" style="2"/>
    <col min="5" max="5" width="9.83203125" style="2" bestFit="1" customWidth="1"/>
    <col min="6" max="11" width="9.33203125" style="2"/>
    <col min="12" max="16384" width="9.33203125" style="15"/>
  </cols>
  <sheetData>
    <row r="1" spans="1:11" x14ac:dyDescent="0.2">
      <c r="A1" s="2"/>
      <c r="B1" s="16" t="s">
        <v>68</v>
      </c>
      <c r="C1" s="16" t="s">
        <v>46</v>
      </c>
      <c r="D1" s="16" t="s">
        <v>47</v>
      </c>
      <c r="E1" s="16" t="s">
        <v>49</v>
      </c>
      <c r="F1" s="16" t="s">
        <v>48</v>
      </c>
      <c r="G1" s="16" t="s">
        <v>50</v>
      </c>
      <c r="H1" s="16" t="s">
        <v>59</v>
      </c>
      <c r="I1" s="16" t="s">
        <v>67</v>
      </c>
      <c r="J1" s="16" t="s">
        <v>51</v>
      </c>
      <c r="K1" s="16" t="s">
        <v>52</v>
      </c>
    </row>
    <row r="2" spans="1:11" x14ac:dyDescent="0.2">
      <c r="A2" s="16">
        <v>1</v>
      </c>
    </row>
    <row r="3" spans="1:11" x14ac:dyDescent="0.2">
      <c r="A3" s="16">
        <v>2</v>
      </c>
    </row>
    <row r="4" spans="1:11" x14ac:dyDescent="0.2">
      <c r="A4" s="16">
        <v>3</v>
      </c>
    </row>
    <row r="5" spans="1:11" x14ac:dyDescent="0.2">
      <c r="A5" s="16">
        <v>4</v>
      </c>
    </row>
    <row r="6" spans="1:11" x14ac:dyDescent="0.2">
      <c r="A6" s="16">
        <v>5</v>
      </c>
    </row>
    <row r="7" spans="1:11" x14ac:dyDescent="0.2">
      <c r="A7" s="16">
        <v>6</v>
      </c>
    </row>
    <row r="8" spans="1:11" x14ac:dyDescent="0.2">
      <c r="A8" s="16">
        <v>7</v>
      </c>
    </row>
    <row r="9" spans="1:11" x14ac:dyDescent="0.2">
      <c r="A9" s="16">
        <v>8</v>
      </c>
    </row>
    <row r="10" spans="1:11" x14ac:dyDescent="0.2">
      <c r="A10" s="16">
        <v>9</v>
      </c>
    </row>
    <row r="11" spans="1:11" x14ac:dyDescent="0.2">
      <c r="A11" s="16">
        <v>10</v>
      </c>
    </row>
    <row r="12" spans="1:11" x14ac:dyDescent="0.2">
      <c r="A12" s="16">
        <v>11</v>
      </c>
    </row>
    <row r="13" spans="1:11" x14ac:dyDescent="0.2">
      <c r="A13" s="16">
        <v>12</v>
      </c>
    </row>
    <row r="14" spans="1:11" x14ac:dyDescent="0.2">
      <c r="A14" s="16">
        <v>13</v>
      </c>
    </row>
    <row r="15" spans="1:11" x14ac:dyDescent="0.2">
      <c r="A15" s="16">
        <v>14</v>
      </c>
    </row>
    <row r="16" spans="1:11" x14ac:dyDescent="0.2">
      <c r="A16" s="16">
        <v>15</v>
      </c>
    </row>
    <row r="17" spans="1:1" x14ac:dyDescent="0.2">
      <c r="A17" s="16">
        <v>16</v>
      </c>
    </row>
    <row r="18" spans="1:1" x14ac:dyDescent="0.2">
      <c r="A18" s="16">
        <v>17</v>
      </c>
    </row>
    <row r="19" spans="1:1" x14ac:dyDescent="0.2">
      <c r="A19" s="16">
        <v>18</v>
      </c>
    </row>
    <row r="20" spans="1:1" x14ac:dyDescent="0.2">
      <c r="A20" s="16">
        <v>19</v>
      </c>
    </row>
    <row r="21" spans="1:1" x14ac:dyDescent="0.2">
      <c r="A21" s="16">
        <v>20</v>
      </c>
    </row>
    <row r="22" spans="1:1" x14ac:dyDescent="0.2">
      <c r="A22" s="16">
        <v>21</v>
      </c>
    </row>
    <row r="23" spans="1:1" x14ac:dyDescent="0.2">
      <c r="A23" s="16">
        <v>22</v>
      </c>
    </row>
    <row r="24" spans="1:1" x14ac:dyDescent="0.2">
      <c r="A24" s="16">
        <v>23</v>
      </c>
    </row>
    <row r="25" spans="1:1" x14ac:dyDescent="0.2">
      <c r="A25" s="16">
        <v>24</v>
      </c>
    </row>
    <row r="26" spans="1:1" x14ac:dyDescent="0.2">
      <c r="A26" s="16">
        <v>25</v>
      </c>
    </row>
    <row r="27" spans="1:1" x14ac:dyDescent="0.2">
      <c r="A27" s="16">
        <v>26</v>
      </c>
    </row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C24" sqref="C24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69</v>
      </c>
      <c r="C4" s="2">
        <v>259</v>
      </c>
      <c r="D4" s="2">
        <v>161</v>
      </c>
      <c r="E4" s="2">
        <v>420</v>
      </c>
      <c r="F4" s="2">
        <v>420</v>
      </c>
      <c r="G4" s="2">
        <v>0</v>
      </c>
    </row>
    <row r="5" spans="1:7" x14ac:dyDescent="0.2">
      <c r="A5" s="2">
        <v>2</v>
      </c>
      <c r="B5" s="2" t="s">
        <v>62</v>
      </c>
      <c r="C5" s="2">
        <v>183</v>
      </c>
      <c r="D5" s="2">
        <v>200.8</v>
      </c>
      <c r="E5" s="2">
        <v>383.8</v>
      </c>
      <c r="F5" s="2">
        <v>383.8</v>
      </c>
      <c r="G5" s="2">
        <v>36.200000000000003</v>
      </c>
    </row>
    <row r="6" spans="1:7" x14ac:dyDescent="0.2">
      <c r="A6" s="2">
        <v>3</v>
      </c>
      <c r="B6" s="2" t="s">
        <v>61</v>
      </c>
      <c r="C6" s="2">
        <v>203</v>
      </c>
      <c r="D6" s="2">
        <v>133.19999999999999</v>
      </c>
      <c r="E6" s="2">
        <v>336.2</v>
      </c>
      <c r="F6" s="2">
        <v>336.2</v>
      </c>
      <c r="G6" s="2">
        <v>83.8</v>
      </c>
    </row>
    <row r="7" spans="1:7" x14ac:dyDescent="0.2">
      <c r="A7" s="2">
        <v>4</v>
      </c>
      <c r="B7" s="2" t="s">
        <v>63</v>
      </c>
      <c r="C7" s="2">
        <v>185</v>
      </c>
      <c r="D7" s="2">
        <v>149</v>
      </c>
      <c r="E7" s="2">
        <v>334</v>
      </c>
      <c r="F7" s="2">
        <v>334</v>
      </c>
      <c r="G7" s="2">
        <v>86</v>
      </c>
    </row>
    <row r="8" spans="1:7" x14ac:dyDescent="0.2">
      <c r="A8" s="2">
        <v>5</v>
      </c>
      <c r="B8" s="2" t="s">
        <v>77</v>
      </c>
      <c r="C8" s="2">
        <v>230</v>
      </c>
      <c r="D8" s="2">
        <v>94</v>
      </c>
      <c r="E8" s="2">
        <v>324</v>
      </c>
      <c r="F8" s="2">
        <v>324</v>
      </c>
      <c r="G8" s="2">
        <v>96</v>
      </c>
    </row>
    <row r="9" spans="1:7" x14ac:dyDescent="0.2">
      <c r="A9" s="2">
        <v>6</v>
      </c>
      <c r="B9" s="2" t="s">
        <v>65</v>
      </c>
      <c r="C9" s="2">
        <v>180</v>
      </c>
      <c r="D9" s="2">
        <v>115</v>
      </c>
      <c r="E9" s="2">
        <v>295</v>
      </c>
      <c r="F9" s="2">
        <v>295</v>
      </c>
      <c r="G9" s="2">
        <v>125</v>
      </c>
    </row>
    <row r="10" spans="1:7" x14ac:dyDescent="0.2">
      <c r="A10" s="2">
        <v>7</v>
      </c>
      <c r="B10" s="2" t="s">
        <v>76</v>
      </c>
      <c r="C10" s="2">
        <v>191</v>
      </c>
      <c r="D10" s="2">
        <v>103.2</v>
      </c>
      <c r="E10" s="2">
        <v>294.2</v>
      </c>
      <c r="F10" s="2">
        <v>294.2</v>
      </c>
      <c r="G10" s="2">
        <v>125.8</v>
      </c>
    </row>
    <row r="11" spans="1:7" x14ac:dyDescent="0.2">
      <c r="A11" s="2">
        <v>8</v>
      </c>
      <c r="B11" s="2" t="s">
        <v>78</v>
      </c>
      <c r="C11" s="2">
        <v>161</v>
      </c>
      <c r="D11" s="2">
        <v>92.8</v>
      </c>
      <c r="E11" s="2">
        <v>253.8</v>
      </c>
      <c r="F11" s="2">
        <v>253.8</v>
      </c>
      <c r="G11" s="2">
        <v>166.2</v>
      </c>
    </row>
    <row r="12" spans="1:7" x14ac:dyDescent="0.2">
      <c r="A12" s="2">
        <v>9</v>
      </c>
      <c r="B12" s="2" t="s">
        <v>66</v>
      </c>
      <c r="C12" s="2">
        <v>142</v>
      </c>
      <c r="D12" s="2">
        <v>109.3</v>
      </c>
      <c r="E12" s="2">
        <v>251.3</v>
      </c>
      <c r="F12" s="2">
        <v>251.3</v>
      </c>
      <c r="G12" s="2">
        <v>168.7</v>
      </c>
    </row>
    <row r="13" spans="1:7" x14ac:dyDescent="0.2">
      <c r="A13" s="2">
        <v>10</v>
      </c>
      <c r="B13" s="2" t="s">
        <v>64</v>
      </c>
      <c r="C13" s="2">
        <v>163</v>
      </c>
      <c r="D13" s="2">
        <v>84.8</v>
      </c>
      <c r="E13" s="2">
        <v>247.8</v>
      </c>
      <c r="F13" s="2">
        <v>247.8</v>
      </c>
      <c r="G13" s="2">
        <v>172.2</v>
      </c>
    </row>
  </sheetData>
  <phoneticPr fontId="2" type="noConversion"/>
  <pageMargins left="0.75" right="0.75" top="1" bottom="1" header="0.5" footer="0.5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B2" sqref="B2:K27"/>
    </sheetView>
  </sheetViews>
  <sheetFormatPr defaultRowHeight="12.75" x14ac:dyDescent="0.2"/>
  <cols>
    <col min="1" max="11" width="9.33203125" style="2"/>
    <col min="12" max="16384" width="9.33203125" style="15"/>
  </cols>
  <sheetData>
    <row r="1" spans="1:11" x14ac:dyDescent="0.2">
      <c r="B1" s="16" t="s">
        <v>68</v>
      </c>
      <c r="C1" s="16" t="s">
        <v>46</v>
      </c>
      <c r="D1" s="16" t="s">
        <v>47</v>
      </c>
      <c r="E1" s="16" t="s">
        <v>49</v>
      </c>
      <c r="F1" s="16" t="s">
        <v>48</v>
      </c>
      <c r="G1" s="16" t="s">
        <v>50</v>
      </c>
      <c r="H1" s="16" t="s">
        <v>59</v>
      </c>
      <c r="I1" s="16" t="s">
        <v>67</v>
      </c>
      <c r="J1" s="16" t="s">
        <v>51</v>
      </c>
      <c r="K1" s="16" t="s">
        <v>52</v>
      </c>
    </row>
    <row r="2" spans="1:11" x14ac:dyDescent="0.2">
      <c r="A2" s="16">
        <v>1</v>
      </c>
    </row>
    <row r="3" spans="1:11" x14ac:dyDescent="0.2">
      <c r="A3" s="16">
        <v>2</v>
      </c>
    </row>
    <row r="4" spans="1:11" x14ac:dyDescent="0.2">
      <c r="A4" s="16">
        <v>3</v>
      </c>
    </row>
    <row r="5" spans="1:11" x14ac:dyDescent="0.2">
      <c r="A5" s="16">
        <v>4</v>
      </c>
    </row>
    <row r="6" spans="1:11" x14ac:dyDescent="0.2">
      <c r="A6" s="16">
        <v>5</v>
      </c>
    </row>
    <row r="7" spans="1:11" x14ac:dyDescent="0.2">
      <c r="A7" s="16">
        <v>6</v>
      </c>
    </row>
    <row r="8" spans="1:11" x14ac:dyDescent="0.2">
      <c r="A8" s="16">
        <v>7</v>
      </c>
    </row>
    <row r="9" spans="1:11" x14ac:dyDescent="0.2">
      <c r="A9" s="16">
        <v>8</v>
      </c>
    </row>
    <row r="10" spans="1:11" x14ac:dyDescent="0.2">
      <c r="A10" s="16">
        <v>9</v>
      </c>
    </row>
    <row r="11" spans="1:11" x14ac:dyDescent="0.2">
      <c r="A11" s="16">
        <v>10</v>
      </c>
    </row>
    <row r="12" spans="1:11" x14ac:dyDescent="0.2">
      <c r="A12" s="16">
        <v>11</v>
      </c>
    </row>
    <row r="13" spans="1:11" x14ac:dyDescent="0.2">
      <c r="A13" s="16">
        <v>12</v>
      </c>
    </row>
    <row r="14" spans="1:11" x14ac:dyDescent="0.2">
      <c r="A14" s="16">
        <v>13</v>
      </c>
    </row>
    <row r="15" spans="1:11" x14ac:dyDescent="0.2">
      <c r="A15" s="16">
        <v>14</v>
      </c>
    </row>
    <row r="16" spans="1:11" x14ac:dyDescent="0.2">
      <c r="A16" s="16">
        <v>15</v>
      </c>
    </row>
    <row r="17" spans="1:11" x14ac:dyDescent="0.2">
      <c r="A17" s="16">
        <v>16</v>
      </c>
    </row>
    <row r="18" spans="1:11" x14ac:dyDescent="0.2">
      <c r="A18" s="16">
        <v>17</v>
      </c>
    </row>
    <row r="19" spans="1:11" x14ac:dyDescent="0.2">
      <c r="A19" s="16">
        <v>18</v>
      </c>
    </row>
    <row r="20" spans="1:11" x14ac:dyDescent="0.2">
      <c r="A20" s="16">
        <v>19</v>
      </c>
    </row>
    <row r="21" spans="1:11" x14ac:dyDescent="0.2">
      <c r="A21" s="16">
        <v>20</v>
      </c>
    </row>
    <row r="22" spans="1:11" x14ac:dyDescent="0.2">
      <c r="A22" s="16">
        <v>21</v>
      </c>
    </row>
    <row r="23" spans="1:11" x14ac:dyDescent="0.2">
      <c r="A23" s="16">
        <v>22</v>
      </c>
    </row>
    <row r="24" spans="1:11" x14ac:dyDescent="0.2">
      <c r="A24" s="16">
        <v>23</v>
      </c>
    </row>
    <row r="25" spans="1:11" x14ac:dyDescent="0.2">
      <c r="A25" s="16">
        <v>24</v>
      </c>
    </row>
    <row r="26" spans="1:11" x14ac:dyDescent="0.2">
      <c r="A26" s="16">
        <v>25</v>
      </c>
    </row>
    <row r="27" spans="1:11" x14ac:dyDescent="0.2">
      <c r="A27" s="16">
        <v>26</v>
      </c>
    </row>
    <row r="29" spans="1:11" x14ac:dyDescent="0.2">
      <c r="B29" s="16" t="s">
        <v>68</v>
      </c>
      <c r="C29" s="16" t="s">
        <v>46</v>
      </c>
      <c r="D29" s="16" t="s">
        <v>47</v>
      </c>
      <c r="E29" s="16" t="s">
        <v>49</v>
      </c>
      <c r="F29" s="16" t="s">
        <v>48</v>
      </c>
      <c r="G29" s="16" t="s">
        <v>50</v>
      </c>
      <c r="H29" s="16" t="s">
        <v>59</v>
      </c>
      <c r="I29" s="16" t="s">
        <v>67</v>
      </c>
      <c r="J29" s="16" t="s">
        <v>51</v>
      </c>
      <c r="K29" s="16" t="s">
        <v>52</v>
      </c>
    </row>
    <row r="30" spans="1:11" x14ac:dyDescent="0.2">
      <c r="A30" s="16" t="s">
        <v>56</v>
      </c>
      <c r="B30" s="4" t="e">
        <f>AVERAGE(B2:B27)</f>
        <v>#DIV/0!</v>
      </c>
      <c r="C30" s="4" t="e">
        <f t="shared" ref="C30:K30" si="0">AVERAGE(C2:C27)</f>
        <v>#DIV/0!</v>
      </c>
      <c r="D30" s="4" t="e">
        <f t="shared" si="0"/>
        <v>#DIV/0!</v>
      </c>
      <c r="E30" s="4" t="e">
        <f t="shared" si="0"/>
        <v>#DIV/0!</v>
      </c>
      <c r="F30" s="4" t="e">
        <f t="shared" si="0"/>
        <v>#DIV/0!</v>
      </c>
      <c r="G30" s="4" t="e">
        <f t="shared" si="0"/>
        <v>#DIV/0!</v>
      </c>
      <c r="H30" s="4" t="e">
        <f t="shared" si="0"/>
        <v>#DIV/0!</v>
      </c>
      <c r="I30" s="4" t="e">
        <f t="shared" si="0"/>
        <v>#DIV/0!</v>
      </c>
      <c r="J30" s="4" t="e">
        <f t="shared" si="0"/>
        <v>#DIV/0!</v>
      </c>
      <c r="K30" s="4" t="e">
        <f t="shared" si="0"/>
        <v>#DIV/0!</v>
      </c>
    </row>
    <row r="31" spans="1:11" x14ac:dyDescent="0.2">
      <c r="A31" s="16" t="s">
        <v>57</v>
      </c>
      <c r="B31" s="2" t="e">
        <f>MEDIAN(B2:B27)</f>
        <v>#NUM!</v>
      </c>
      <c r="C31" s="2" t="e">
        <f t="shared" ref="C31:K31" si="1">MEDIAN(C2:C27)</f>
        <v>#NUM!</v>
      </c>
      <c r="D31" s="2" t="e">
        <f t="shared" si="1"/>
        <v>#NUM!</v>
      </c>
      <c r="E31" s="2" t="e">
        <f t="shared" si="1"/>
        <v>#NUM!</v>
      </c>
      <c r="F31" s="2" t="e">
        <f t="shared" si="1"/>
        <v>#NUM!</v>
      </c>
      <c r="G31" s="2" t="e">
        <f t="shared" si="1"/>
        <v>#NUM!</v>
      </c>
      <c r="H31" s="2" t="e">
        <f t="shared" si="1"/>
        <v>#NUM!</v>
      </c>
      <c r="I31" s="2" t="e">
        <f t="shared" si="1"/>
        <v>#NUM!</v>
      </c>
      <c r="J31" s="2" t="e">
        <f t="shared" si="1"/>
        <v>#NUM!</v>
      </c>
      <c r="K31" s="2" t="e">
        <f t="shared" si="1"/>
        <v>#NUM!</v>
      </c>
    </row>
    <row r="32" spans="1:11" x14ac:dyDescent="0.2">
      <c r="A32" s="16" t="s">
        <v>58</v>
      </c>
      <c r="B32" s="2" t="e">
        <f>MODE(B2:B27)</f>
        <v>#N/A</v>
      </c>
      <c r="C32" s="2" t="e">
        <f t="shared" ref="C32:K32" si="2">MODE(C2:C27)</f>
        <v>#N/A</v>
      </c>
      <c r="D32" s="2" t="e">
        <f t="shared" si="2"/>
        <v>#N/A</v>
      </c>
      <c r="E32" s="2" t="e">
        <f t="shared" si="2"/>
        <v>#N/A</v>
      </c>
      <c r="F32" s="2" t="e">
        <f t="shared" si="2"/>
        <v>#N/A</v>
      </c>
      <c r="G32" s="2" t="e">
        <f t="shared" si="2"/>
        <v>#N/A</v>
      </c>
      <c r="H32" s="2" t="e">
        <f t="shared" si="2"/>
        <v>#N/A</v>
      </c>
      <c r="I32" s="2" t="e">
        <f t="shared" si="2"/>
        <v>#N/A</v>
      </c>
      <c r="J32" s="2" t="e">
        <f t="shared" si="2"/>
        <v>#N/A</v>
      </c>
      <c r="K32" s="2" t="e">
        <f t="shared" si="2"/>
        <v>#N/A</v>
      </c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61</v>
      </c>
      <c r="C4" s="2">
        <v>123</v>
      </c>
      <c r="D4" s="2">
        <v>118.5</v>
      </c>
      <c r="E4" s="2">
        <v>241.5</v>
      </c>
      <c r="F4" s="2">
        <v>-94.7</v>
      </c>
      <c r="G4" s="2">
        <v>0</v>
      </c>
    </row>
    <row r="5" spans="1:7" x14ac:dyDescent="0.2">
      <c r="A5" s="2">
        <v>2</v>
      </c>
      <c r="B5" s="2" t="s">
        <v>63</v>
      </c>
      <c r="C5" s="2">
        <v>112</v>
      </c>
      <c r="D5" s="2">
        <v>119.5</v>
      </c>
      <c r="E5" s="2">
        <v>231.5</v>
      </c>
      <c r="F5" s="2">
        <v>-102.5</v>
      </c>
      <c r="G5" s="2">
        <v>10</v>
      </c>
    </row>
    <row r="6" spans="1:7" x14ac:dyDescent="0.2">
      <c r="A6" s="2">
        <v>2</v>
      </c>
      <c r="B6" s="2" t="s">
        <v>66</v>
      </c>
      <c r="C6" s="2">
        <v>124</v>
      </c>
      <c r="D6" s="2">
        <v>107.5</v>
      </c>
      <c r="E6" s="2">
        <v>231.5</v>
      </c>
      <c r="F6" s="2">
        <v>-19.8</v>
      </c>
      <c r="G6" s="2">
        <v>10</v>
      </c>
    </row>
    <row r="7" spans="1:7" x14ac:dyDescent="0.2">
      <c r="A7" s="2">
        <v>4</v>
      </c>
      <c r="B7" s="2" t="s">
        <v>62</v>
      </c>
      <c r="C7" s="2">
        <v>102</v>
      </c>
      <c r="D7" s="2">
        <v>91.5</v>
      </c>
      <c r="E7" s="2">
        <v>193.5</v>
      </c>
      <c r="F7" s="2">
        <v>-190.3</v>
      </c>
      <c r="G7" s="2">
        <v>48</v>
      </c>
    </row>
    <row r="8" spans="1:7" x14ac:dyDescent="0.2">
      <c r="A8" s="2">
        <v>5</v>
      </c>
      <c r="B8" s="2" t="s">
        <v>78</v>
      </c>
      <c r="C8" s="2">
        <v>100</v>
      </c>
      <c r="D8" s="2">
        <v>86</v>
      </c>
      <c r="E8" s="2">
        <v>186</v>
      </c>
      <c r="F8" s="2">
        <v>-67.8</v>
      </c>
      <c r="G8" s="2">
        <v>55.5</v>
      </c>
    </row>
    <row r="9" spans="1:7" x14ac:dyDescent="0.2">
      <c r="A9" s="2">
        <v>6</v>
      </c>
      <c r="B9" s="2" t="s">
        <v>69</v>
      </c>
      <c r="C9" s="2">
        <v>107</v>
      </c>
      <c r="D9" s="2">
        <v>77.8</v>
      </c>
      <c r="E9" s="2">
        <v>184.8</v>
      </c>
      <c r="F9" s="2">
        <v>-235.2</v>
      </c>
      <c r="G9" s="2">
        <v>56.7</v>
      </c>
    </row>
    <row r="10" spans="1:7" x14ac:dyDescent="0.2">
      <c r="A10" s="2">
        <v>7</v>
      </c>
      <c r="B10" s="2" t="s">
        <v>65</v>
      </c>
      <c r="C10" s="2">
        <v>107</v>
      </c>
      <c r="D10" s="2">
        <v>66.5</v>
      </c>
      <c r="E10" s="2">
        <v>173.5</v>
      </c>
      <c r="F10" s="2">
        <v>-121.5</v>
      </c>
      <c r="G10" s="2">
        <v>68</v>
      </c>
    </row>
    <row r="11" spans="1:7" x14ac:dyDescent="0.2">
      <c r="A11" s="2">
        <v>8</v>
      </c>
      <c r="B11" s="2" t="s">
        <v>76</v>
      </c>
      <c r="C11" s="2">
        <v>119</v>
      </c>
      <c r="D11" s="2">
        <v>34.5</v>
      </c>
      <c r="E11" s="2">
        <v>153.5</v>
      </c>
      <c r="F11" s="2">
        <v>-140.69999999999999</v>
      </c>
      <c r="G11" s="2">
        <v>88</v>
      </c>
    </row>
    <row r="12" spans="1:7" x14ac:dyDescent="0.2">
      <c r="A12" s="2">
        <v>9</v>
      </c>
      <c r="B12" s="2" t="s">
        <v>64</v>
      </c>
      <c r="C12" s="2">
        <v>88</v>
      </c>
      <c r="D12" s="2">
        <v>55</v>
      </c>
      <c r="E12" s="2">
        <v>143</v>
      </c>
      <c r="F12" s="2">
        <v>-104.8</v>
      </c>
      <c r="G12" s="2">
        <v>98.5</v>
      </c>
    </row>
    <row r="13" spans="1:7" x14ac:dyDescent="0.2">
      <c r="A13" s="2">
        <v>10</v>
      </c>
      <c r="B13" s="2" t="s">
        <v>77</v>
      </c>
      <c r="C13" s="2">
        <v>113</v>
      </c>
      <c r="D13" s="2">
        <v>25.5</v>
      </c>
      <c r="E13" s="2">
        <v>138.5</v>
      </c>
      <c r="F13" s="2">
        <v>-185.5</v>
      </c>
      <c r="G13" s="2">
        <v>103</v>
      </c>
    </row>
  </sheetData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61</v>
      </c>
      <c r="C4" s="2">
        <v>105</v>
      </c>
      <c r="D4" s="2">
        <v>157</v>
      </c>
      <c r="E4" s="2">
        <v>262</v>
      </c>
      <c r="F4" s="2">
        <v>20.5</v>
      </c>
      <c r="G4" s="2">
        <v>0</v>
      </c>
    </row>
    <row r="5" spans="1:7" x14ac:dyDescent="0.2">
      <c r="A5" s="2">
        <v>2</v>
      </c>
      <c r="B5" s="2" t="s">
        <v>66</v>
      </c>
      <c r="C5" s="2">
        <v>106</v>
      </c>
      <c r="D5" s="2">
        <v>148.5</v>
      </c>
      <c r="E5" s="2">
        <v>254.5</v>
      </c>
      <c r="F5" s="2">
        <v>23</v>
      </c>
      <c r="G5" s="2">
        <v>7.5</v>
      </c>
    </row>
    <row r="6" spans="1:7" x14ac:dyDescent="0.2">
      <c r="A6" s="2">
        <v>3</v>
      </c>
      <c r="B6" s="2" t="s">
        <v>77</v>
      </c>
      <c r="C6" s="2">
        <v>136</v>
      </c>
      <c r="D6" s="2">
        <v>102.7</v>
      </c>
      <c r="E6" s="2">
        <v>238.7</v>
      </c>
      <c r="F6" s="2">
        <v>100.2</v>
      </c>
      <c r="G6" s="2">
        <v>23.3</v>
      </c>
    </row>
    <row r="7" spans="1:7" x14ac:dyDescent="0.2">
      <c r="A7" s="2">
        <v>4</v>
      </c>
      <c r="B7" s="2" t="s">
        <v>62</v>
      </c>
      <c r="C7" s="2">
        <v>155</v>
      </c>
      <c r="D7" s="2">
        <v>65.8</v>
      </c>
      <c r="E7" s="2">
        <v>220.8</v>
      </c>
      <c r="F7" s="2">
        <v>27.3</v>
      </c>
      <c r="G7" s="2">
        <v>41.2</v>
      </c>
    </row>
    <row r="8" spans="1:7" x14ac:dyDescent="0.2">
      <c r="A8" s="2">
        <v>5</v>
      </c>
      <c r="B8" s="2" t="s">
        <v>69</v>
      </c>
      <c r="C8" s="2">
        <v>124</v>
      </c>
      <c r="D8" s="2">
        <v>91.3</v>
      </c>
      <c r="E8" s="2">
        <v>215.3</v>
      </c>
      <c r="F8" s="2">
        <v>30.5</v>
      </c>
      <c r="G8" s="2">
        <v>46.7</v>
      </c>
    </row>
    <row r="9" spans="1:7" x14ac:dyDescent="0.2">
      <c r="A9" s="2">
        <v>6</v>
      </c>
      <c r="B9" s="2" t="s">
        <v>78</v>
      </c>
      <c r="C9" s="2">
        <v>100</v>
      </c>
      <c r="D9" s="2">
        <v>112.7</v>
      </c>
      <c r="E9" s="2">
        <v>212.7</v>
      </c>
      <c r="F9" s="2">
        <v>26.7</v>
      </c>
      <c r="G9" s="2">
        <v>49.3</v>
      </c>
    </row>
    <row r="10" spans="1:7" x14ac:dyDescent="0.2">
      <c r="A10" s="2">
        <v>7</v>
      </c>
      <c r="B10" s="2" t="s">
        <v>65</v>
      </c>
      <c r="C10" s="2">
        <v>115</v>
      </c>
      <c r="D10" s="2">
        <v>96.8</v>
      </c>
      <c r="E10" s="2">
        <v>211.8</v>
      </c>
      <c r="F10" s="2">
        <v>36.299999999999997</v>
      </c>
      <c r="G10" s="2">
        <v>50.2</v>
      </c>
    </row>
    <row r="11" spans="1:7" x14ac:dyDescent="0.2">
      <c r="A11" s="2">
        <v>8</v>
      </c>
      <c r="B11" s="2" t="s">
        <v>76</v>
      </c>
      <c r="C11" s="2">
        <v>81</v>
      </c>
      <c r="D11" s="2">
        <v>121.2</v>
      </c>
      <c r="E11" s="2">
        <v>202.2</v>
      </c>
      <c r="F11" s="2">
        <v>48.7</v>
      </c>
      <c r="G11" s="2">
        <v>59.8</v>
      </c>
    </row>
    <row r="12" spans="1:7" x14ac:dyDescent="0.2">
      <c r="A12" s="2">
        <v>9</v>
      </c>
      <c r="B12" s="2" t="s">
        <v>64</v>
      </c>
      <c r="C12" s="2">
        <v>124</v>
      </c>
      <c r="D12" s="2">
        <v>61.8</v>
      </c>
      <c r="E12" s="2">
        <v>185.8</v>
      </c>
      <c r="F12" s="2">
        <v>42.8</v>
      </c>
      <c r="G12" s="2">
        <v>76.2</v>
      </c>
    </row>
    <row r="13" spans="1:7" x14ac:dyDescent="0.2">
      <c r="A13" s="2">
        <v>10</v>
      </c>
      <c r="B13" s="2" t="s">
        <v>63</v>
      </c>
      <c r="C13" s="2">
        <v>91</v>
      </c>
      <c r="D13" s="2">
        <v>40.5</v>
      </c>
      <c r="E13" s="2">
        <v>131.5</v>
      </c>
      <c r="F13" s="2">
        <v>-100</v>
      </c>
      <c r="G13" s="2">
        <v>130.5</v>
      </c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64</v>
      </c>
      <c r="C4" s="2">
        <v>147</v>
      </c>
      <c r="D4" s="2">
        <v>104.5</v>
      </c>
      <c r="E4" s="2">
        <v>251.5</v>
      </c>
      <c r="F4" s="2">
        <v>65.7</v>
      </c>
      <c r="G4" s="2">
        <v>0</v>
      </c>
    </row>
    <row r="5" spans="1:7" x14ac:dyDescent="0.2">
      <c r="A5" s="2">
        <v>2</v>
      </c>
      <c r="B5" s="2" t="s">
        <v>69</v>
      </c>
      <c r="C5" s="2">
        <v>170</v>
      </c>
      <c r="D5" s="2">
        <v>79.2</v>
      </c>
      <c r="E5" s="2">
        <v>249.2</v>
      </c>
      <c r="F5" s="2">
        <v>33.799999999999997</v>
      </c>
      <c r="G5" s="2">
        <v>2.2999999999999998</v>
      </c>
    </row>
    <row r="6" spans="1:7" x14ac:dyDescent="0.2">
      <c r="A6" s="2">
        <v>3</v>
      </c>
      <c r="B6" s="2" t="s">
        <v>63</v>
      </c>
      <c r="C6" s="2">
        <v>118</v>
      </c>
      <c r="D6" s="2">
        <v>117.7</v>
      </c>
      <c r="E6" s="2">
        <v>235.7</v>
      </c>
      <c r="F6" s="2">
        <v>104.2</v>
      </c>
      <c r="G6" s="2">
        <v>15.8</v>
      </c>
    </row>
    <row r="7" spans="1:7" x14ac:dyDescent="0.2">
      <c r="A7" s="2">
        <v>4</v>
      </c>
      <c r="B7" s="2" t="s">
        <v>65</v>
      </c>
      <c r="C7" s="2">
        <v>114</v>
      </c>
      <c r="D7" s="2">
        <v>121.3</v>
      </c>
      <c r="E7" s="2">
        <v>235.3</v>
      </c>
      <c r="F7" s="2">
        <v>23.5</v>
      </c>
      <c r="G7" s="2">
        <v>16.2</v>
      </c>
    </row>
    <row r="8" spans="1:7" x14ac:dyDescent="0.2">
      <c r="A8" s="2">
        <v>5</v>
      </c>
      <c r="B8" s="2" t="s">
        <v>66</v>
      </c>
      <c r="C8" s="2">
        <v>115</v>
      </c>
      <c r="D8" s="2">
        <v>103</v>
      </c>
      <c r="E8" s="2">
        <v>218</v>
      </c>
      <c r="F8" s="2">
        <v>-36.5</v>
      </c>
      <c r="G8" s="2">
        <v>33.5</v>
      </c>
    </row>
    <row r="9" spans="1:7" x14ac:dyDescent="0.2">
      <c r="A9" s="2">
        <v>6</v>
      </c>
      <c r="B9" s="2" t="s">
        <v>78</v>
      </c>
      <c r="C9" s="2">
        <v>135</v>
      </c>
      <c r="D9" s="2">
        <v>81.3</v>
      </c>
      <c r="E9" s="2">
        <v>216.3</v>
      </c>
      <c r="F9" s="2">
        <v>3.7</v>
      </c>
      <c r="G9" s="2">
        <v>35.200000000000003</v>
      </c>
    </row>
    <row r="10" spans="1:7" x14ac:dyDescent="0.2">
      <c r="A10" s="2">
        <v>7</v>
      </c>
      <c r="B10" s="2" t="s">
        <v>77</v>
      </c>
      <c r="C10" s="2">
        <v>129</v>
      </c>
      <c r="D10" s="2">
        <v>74.5</v>
      </c>
      <c r="E10" s="2">
        <v>203.5</v>
      </c>
      <c r="F10" s="2">
        <v>-35.200000000000003</v>
      </c>
      <c r="G10" s="2">
        <v>48</v>
      </c>
    </row>
    <row r="11" spans="1:7" x14ac:dyDescent="0.2">
      <c r="A11" s="2">
        <v>8</v>
      </c>
      <c r="B11" s="2" t="s">
        <v>76</v>
      </c>
      <c r="C11" s="2">
        <v>110</v>
      </c>
      <c r="D11" s="2">
        <v>68.2</v>
      </c>
      <c r="E11" s="2">
        <v>178.2</v>
      </c>
      <c r="F11" s="2">
        <v>-24</v>
      </c>
      <c r="G11" s="2">
        <v>73.3</v>
      </c>
    </row>
    <row r="12" spans="1:7" x14ac:dyDescent="0.2">
      <c r="A12" s="2">
        <v>9</v>
      </c>
      <c r="B12" s="2" t="s">
        <v>61</v>
      </c>
      <c r="C12" s="2">
        <v>117</v>
      </c>
      <c r="D12" s="2">
        <v>59.7</v>
      </c>
      <c r="E12" s="2">
        <v>176.7</v>
      </c>
      <c r="F12" s="2">
        <v>-85.3</v>
      </c>
      <c r="G12" s="2">
        <v>74.8</v>
      </c>
    </row>
    <row r="13" spans="1:7" x14ac:dyDescent="0.2">
      <c r="A13" s="2">
        <v>10</v>
      </c>
      <c r="B13" s="2" t="s">
        <v>62</v>
      </c>
      <c r="C13" s="2">
        <v>96</v>
      </c>
      <c r="D13" s="2">
        <v>61.3</v>
      </c>
      <c r="E13" s="2">
        <v>157.30000000000001</v>
      </c>
      <c r="F13" s="2">
        <v>-63.5</v>
      </c>
      <c r="G13" s="2">
        <v>94.2</v>
      </c>
    </row>
  </sheetData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63</v>
      </c>
      <c r="C4" s="2">
        <v>147</v>
      </c>
      <c r="D4" s="2">
        <v>104.7</v>
      </c>
      <c r="E4" s="2">
        <v>251.7</v>
      </c>
      <c r="F4" s="2">
        <v>15.5</v>
      </c>
      <c r="G4" s="2">
        <v>0</v>
      </c>
    </row>
    <row r="5" spans="1:7" x14ac:dyDescent="0.2">
      <c r="A5" s="2">
        <v>2</v>
      </c>
      <c r="B5" s="2" t="s">
        <v>76</v>
      </c>
      <c r="C5" s="2">
        <v>127</v>
      </c>
      <c r="D5" s="2">
        <v>98.5</v>
      </c>
      <c r="E5" s="2">
        <v>225.5</v>
      </c>
      <c r="F5" s="2">
        <v>47.3</v>
      </c>
      <c r="G5" s="2">
        <v>26.2</v>
      </c>
    </row>
    <row r="6" spans="1:7" x14ac:dyDescent="0.2">
      <c r="A6" s="2">
        <v>3</v>
      </c>
      <c r="B6" s="2" t="s">
        <v>64</v>
      </c>
      <c r="C6" s="2">
        <v>95</v>
      </c>
      <c r="D6" s="2">
        <v>126.7</v>
      </c>
      <c r="E6" s="2">
        <v>221.7</v>
      </c>
      <c r="F6" s="2">
        <v>-29.8</v>
      </c>
      <c r="G6" s="2">
        <v>30</v>
      </c>
    </row>
    <row r="7" spans="1:7" x14ac:dyDescent="0.2">
      <c r="A7" s="2">
        <v>4</v>
      </c>
      <c r="B7" s="2" t="s">
        <v>77</v>
      </c>
      <c r="C7" s="2">
        <v>96</v>
      </c>
      <c r="D7" s="2">
        <v>119.5</v>
      </c>
      <c r="E7" s="2">
        <v>215.5</v>
      </c>
      <c r="F7" s="2">
        <v>12</v>
      </c>
      <c r="G7" s="2">
        <v>36.200000000000003</v>
      </c>
    </row>
    <row r="8" spans="1:7" x14ac:dyDescent="0.2">
      <c r="A8" s="2">
        <v>5</v>
      </c>
      <c r="B8" s="2" t="s">
        <v>61</v>
      </c>
      <c r="C8" s="2">
        <v>102</v>
      </c>
      <c r="D8" s="2">
        <v>111.3</v>
      </c>
      <c r="E8" s="2">
        <v>213.3</v>
      </c>
      <c r="F8" s="2">
        <v>36.700000000000003</v>
      </c>
      <c r="G8" s="2">
        <v>38.299999999999997</v>
      </c>
    </row>
    <row r="9" spans="1:7" x14ac:dyDescent="0.2">
      <c r="A9" s="2">
        <v>6</v>
      </c>
      <c r="B9" s="2" t="s">
        <v>78</v>
      </c>
      <c r="C9" s="2">
        <v>132</v>
      </c>
      <c r="D9" s="2">
        <v>75</v>
      </c>
      <c r="E9" s="2">
        <v>207</v>
      </c>
      <c r="F9" s="2">
        <v>-9.3000000000000007</v>
      </c>
      <c r="G9" s="2">
        <v>44.7</v>
      </c>
    </row>
    <row r="10" spans="1:7" x14ac:dyDescent="0.2">
      <c r="A10" s="2">
        <v>7</v>
      </c>
      <c r="B10" s="2" t="s">
        <v>65</v>
      </c>
      <c r="C10" s="2">
        <v>98</v>
      </c>
      <c r="D10" s="2">
        <v>108.5</v>
      </c>
      <c r="E10" s="2">
        <v>206.5</v>
      </c>
      <c r="F10" s="2">
        <v>-28.8</v>
      </c>
      <c r="G10" s="2">
        <v>45.2</v>
      </c>
    </row>
    <row r="11" spans="1:7" x14ac:dyDescent="0.2">
      <c r="A11" s="2">
        <v>8</v>
      </c>
      <c r="B11" s="2" t="s">
        <v>66</v>
      </c>
      <c r="C11" s="2">
        <v>103</v>
      </c>
      <c r="D11" s="2">
        <v>96.2</v>
      </c>
      <c r="E11" s="2">
        <v>199.2</v>
      </c>
      <c r="F11" s="2">
        <v>-18.8</v>
      </c>
      <c r="G11" s="2">
        <v>52.5</v>
      </c>
    </row>
    <row r="12" spans="1:7" x14ac:dyDescent="0.2">
      <c r="A12" s="2">
        <v>9</v>
      </c>
      <c r="B12" s="2" t="s">
        <v>69</v>
      </c>
      <c r="C12" s="2">
        <v>104</v>
      </c>
      <c r="D12" s="2">
        <v>91.3</v>
      </c>
      <c r="E12" s="2">
        <v>195.3</v>
      </c>
      <c r="F12" s="2">
        <v>-53.8</v>
      </c>
      <c r="G12" s="2">
        <v>56.3</v>
      </c>
    </row>
    <row r="13" spans="1:7" x14ac:dyDescent="0.2">
      <c r="A13" s="2">
        <v>10</v>
      </c>
      <c r="B13" s="2" t="s">
        <v>62</v>
      </c>
      <c r="C13" s="2">
        <v>83</v>
      </c>
      <c r="D13" s="2">
        <v>64.5</v>
      </c>
      <c r="E13" s="2">
        <v>147.5</v>
      </c>
      <c r="F13" s="2">
        <v>-9.8000000000000007</v>
      </c>
      <c r="G13" s="2">
        <v>104.2</v>
      </c>
    </row>
  </sheetData>
  <phoneticPr fontId="2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C21" sqref="C21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63</v>
      </c>
      <c r="C4" s="2">
        <v>130</v>
      </c>
      <c r="D4" s="2">
        <v>102.3</v>
      </c>
      <c r="E4" s="2">
        <v>232.3</v>
      </c>
      <c r="F4" s="2">
        <v>-19.3</v>
      </c>
      <c r="G4" s="2">
        <v>0</v>
      </c>
    </row>
    <row r="5" spans="1:7" x14ac:dyDescent="0.2">
      <c r="A5" s="2">
        <v>2</v>
      </c>
      <c r="B5" s="2" t="s">
        <v>61</v>
      </c>
      <c r="C5" s="2">
        <v>98</v>
      </c>
      <c r="D5" s="2">
        <v>131.30000000000001</v>
      </c>
      <c r="E5" s="2">
        <v>229.3</v>
      </c>
      <c r="F5" s="2">
        <v>16</v>
      </c>
      <c r="G5" s="2">
        <v>3</v>
      </c>
    </row>
    <row r="6" spans="1:7" x14ac:dyDescent="0.2">
      <c r="A6" s="2">
        <v>3</v>
      </c>
      <c r="B6" s="2" t="s">
        <v>78</v>
      </c>
      <c r="C6" s="2">
        <v>177</v>
      </c>
      <c r="D6" s="2">
        <v>49.7</v>
      </c>
      <c r="E6" s="2">
        <v>226.7</v>
      </c>
      <c r="F6" s="2">
        <v>19.7</v>
      </c>
      <c r="G6" s="2">
        <v>5.7</v>
      </c>
    </row>
    <row r="7" spans="1:7" x14ac:dyDescent="0.2">
      <c r="A7" s="2">
        <v>4</v>
      </c>
      <c r="B7" s="2" t="s">
        <v>77</v>
      </c>
      <c r="C7" s="2">
        <v>135</v>
      </c>
      <c r="D7" s="2">
        <v>85</v>
      </c>
      <c r="E7" s="2">
        <v>220</v>
      </c>
      <c r="F7" s="2">
        <v>4.5</v>
      </c>
      <c r="G7" s="2">
        <v>12.3</v>
      </c>
    </row>
    <row r="8" spans="1:7" x14ac:dyDescent="0.2">
      <c r="A8" s="2">
        <v>5</v>
      </c>
      <c r="B8" s="2" t="s">
        <v>65</v>
      </c>
      <c r="C8" s="2">
        <v>134</v>
      </c>
      <c r="D8" s="2">
        <v>79.7</v>
      </c>
      <c r="E8" s="2">
        <v>213.7</v>
      </c>
      <c r="F8" s="2">
        <v>7.2</v>
      </c>
      <c r="G8" s="2">
        <v>18.7</v>
      </c>
    </row>
    <row r="9" spans="1:7" x14ac:dyDescent="0.2">
      <c r="A9" s="2">
        <v>6</v>
      </c>
      <c r="B9" s="2" t="s">
        <v>62</v>
      </c>
      <c r="C9" s="2">
        <v>127</v>
      </c>
      <c r="D9" s="2">
        <v>76.7</v>
      </c>
      <c r="E9" s="2">
        <v>203.7</v>
      </c>
      <c r="F9" s="2">
        <v>56.2</v>
      </c>
      <c r="G9" s="2">
        <v>28.7</v>
      </c>
    </row>
    <row r="10" spans="1:7" x14ac:dyDescent="0.2">
      <c r="A10" s="2">
        <v>7</v>
      </c>
      <c r="B10" s="2" t="s">
        <v>66</v>
      </c>
      <c r="C10" s="2">
        <v>104</v>
      </c>
      <c r="D10" s="2">
        <v>96</v>
      </c>
      <c r="E10" s="2">
        <v>200</v>
      </c>
      <c r="F10" s="2">
        <v>0.8</v>
      </c>
      <c r="G10" s="2">
        <v>32.299999999999997</v>
      </c>
    </row>
    <row r="11" spans="1:7" x14ac:dyDescent="0.2">
      <c r="A11" s="2">
        <v>8</v>
      </c>
      <c r="B11" s="2" t="s">
        <v>69</v>
      </c>
      <c r="C11" s="2">
        <v>109</v>
      </c>
      <c r="D11" s="2">
        <v>76</v>
      </c>
      <c r="E11" s="2">
        <v>185</v>
      </c>
      <c r="F11" s="2">
        <v>-10.3</v>
      </c>
      <c r="G11" s="2">
        <v>47.3</v>
      </c>
    </row>
    <row r="12" spans="1:7" x14ac:dyDescent="0.2">
      <c r="A12" s="2">
        <v>9</v>
      </c>
      <c r="B12" s="2" t="s">
        <v>64</v>
      </c>
      <c r="C12" s="2">
        <v>96</v>
      </c>
      <c r="D12" s="2">
        <v>71.3</v>
      </c>
      <c r="E12" s="2">
        <v>167.3</v>
      </c>
      <c r="F12" s="2">
        <v>-54.3</v>
      </c>
      <c r="G12" s="2">
        <v>65</v>
      </c>
    </row>
    <row r="13" spans="1:7" x14ac:dyDescent="0.2">
      <c r="A13" s="2">
        <v>10</v>
      </c>
      <c r="B13" s="2" t="s">
        <v>76</v>
      </c>
      <c r="C13" s="2">
        <v>89</v>
      </c>
      <c r="D13" s="2">
        <v>59.7</v>
      </c>
      <c r="E13" s="2">
        <v>148.69999999999999</v>
      </c>
      <c r="F13" s="2">
        <v>-76.8</v>
      </c>
      <c r="G13" s="2">
        <v>83.7</v>
      </c>
    </row>
  </sheetData>
  <phoneticPr fontId="2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workbookViewId="0">
      <selection activeCell="A4" sqref="A4:G13"/>
    </sheetView>
  </sheetViews>
  <sheetFormatPr defaultRowHeight="12.75" x14ac:dyDescent="0.2"/>
  <cols>
    <col min="1" max="1" width="6.5" style="2" bestFit="1" customWidth="1"/>
    <col min="2" max="2" width="19.6640625" style="2" bestFit="1" customWidth="1"/>
    <col min="3" max="3" width="8.6640625" style="2" bestFit="1" customWidth="1"/>
    <col min="4" max="4" width="9.83203125" style="2" bestFit="1" customWidth="1"/>
    <col min="5" max="6" width="7" style="2" bestFit="1" customWidth="1"/>
    <col min="7" max="7" width="8.6640625" style="2" bestFit="1" customWidth="1"/>
    <col min="8" max="16384" width="9.33203125" style="15"/>
  </cols>
  <sheetData>
    <row r="3" spans="1:7" x14ac:dyDescent="0.2">
      <c r="A3" s="17" t="s">
        <v>29</v>
      </c>
      <c r="B3" s="17" t="s">
        <v>30</v>
      </c>
      <c r="C3" s="17" t="s">
        <v>31</v>
      </c>
      <c r="D3" s="17" t="s">
        <v>32</v>
      </c>
      <c r="E3" s="17" t="s">
        <v>33</v>
      </c>
      <c r="F3" s="17" t="s">
        <v>34</v>
      </c>
      <c r="G3" s="17" t="s">
        <v>35</v>
      </c>
    </row>
    <row r="4" spans="1:7" x14ac:dyDescent="0.2">
      <c r="A4" s="2">
        <v>1</v>
      </c>
      <c r="B4" s="2" t="s">
        <v>76</v>
      </c>
      <c r="C4" s="2">
        <v>138</v>
      </c>
      <c r="D4" s="2">
        <v>152.19999999999999</v>
      </c>
      <c r="E4" s="2">
        <v>290.2</v>
      </c>
      <c r="F4" s="2">
        <v>141.5</v>
      </c>
      <c r="G4" s="2">
        <v>0</v>
      </c>
    </row>
    <row r="5" spans="1:7" x14ac:dyDescent="0.2">
      <c r="A5" s="2">
        <v>2</v>
      </c>
      <c r="B5" s="2" t="s">
        <v>61</v>
      </c>
      <c r="C5" s="2">
        <v>141</v>
      </c>
      <c r="D5" s="2">
        <v>143.80000000000001</v>
      </c>
      <c r="E5" s="2">
        <v>284.8</v>
      </c>
      <c r="F5" s="2">
        <v>55.5</v>
      </c>
      <c r="G5" s="2">
        <v>5.3</v>
      </c>
    </row>
    <row r="6" spans="1:7" x14ac:dyDescent="0.2">
      <c r="A6" s="2">
        <v>3</v>
      </c>
      <c r="B6" s="2" t="s">
        <v>66</v>
      </c>
      <c r="C6" s="2">
        <v>121</v>
      </c>
      <c r="D6" s="2">
        <v>124.7</v>
      </c>
      <c r="E6" s="2">
        <v>245.7</v>
      </c>
      <c r="F6" s="2">
        <v>45.7</v>
      </c>
      <c r="G6" s="2">
        <v>44.5</v>
      </c>
    </row>
    <row r="7" spans="1:7" x14ac:dyDescent="0.2">
      <c r="A7" s="2">
        <v>4</v>
      </c>
      <c r="B7" s="2" t="s">
        <v>63</v>
      </c>
      <c r="C7" s="2">
        <v>125</v>
      </c>
      <c r="D7" s="2">
        <v>103.2</v>
      </c>
      <c r="E7" s="2">
        <v>228.2</v>
      </c>
      <c r="F7" s="2">
        <v>-4.2</v>
      </c>
      <c r="G7" s="2">
        <v>62</v>
      </c>
    </row>
    <row r="8" spans="1:7" x14ac:dyDescent="0.2">
      <c r="A8" s="2">
        <v>5</v>
      </c>
      <c r="B8" s="2" t="s">
        <v>64</v>
      </c>
      <c r="C8" s="2">
        <v>100</v>
      </c>
      <c r="D8" s="2">
        <v>118.7</v>
      </c>
      <c r="E8" s="2">
        <v>218.7</v>
      </c>
      <c r="F8" s="2">
        <v>51.3</v>
      </c>
      <c r="G8" s="2">
        <v>71.5</v>
      </c>
    </row>
    <row r="9" spans="1:7" x14ac:dyDescent="0.2">
      <c r="A9" s="2">
        <v>6</v>
      </c>
      <c r="B9" s="2" t="s">
        <v>77</v>
      </c>
      <c r="C9" s="2">
        <v>143</v>
      </c>
      <c r="D9" s="2">
        <v>73.8</v>
      </c>
      <c r="E9" s="2">
        <v>216.8</v>
      </c>
      <c r="F9" s="2">
        <v>-3.2</v>
      </c>
      <c r="G9" s="2">
        <v>73.3</v>
      </c>
    </row>
    <row r="10" spans="1:7" x14ac:dyDescent="0.2">
      <c r="A10" s="2">
        <v>7</v>
      </c>
      <c r="B10" s="2" t="s">
        <v>78</v>
      </c>
      <c r="C10" s="2">
        <v>145</v>
      </c>
      <c r="D10" s="2">
        <v>67.7</v>
      </c>
      <c r="E10" s="2">
        <v>212.7</v>
      </c>
      <c r="F10" s="2">
        <v>-14</v>
      </c>
      <c r="G10" s="2">
        <v>77.5</v>
      </c>
    </row>
    <row r="11" spans="1:7" x14ac:dyDescent="0.2">
      <c r="A11" s="2">
        <v>8</v>
      </c>
      <c r="B11" s="2" t="s">
        <v>69</v>
      </c>
      <c r="C11" s="2">
        <v>94</v>
      </c>
      <c r="D11" s="2">
        <v>99.7</v>
      </c>
      <c r="E11" s="2">
        <v>193.7</v>
      </c>
      <c r="F11" s="2">
        <v>8.6999999999999993</v>
      </c>
      <c r="G11" s="2">
        <v>96.5</v>
      </c>
    </row>
    <row r="12" spans="1:7" x14ac:dyDescent="0.2">
      <c r="A12" s="2">
        <v>9</v>
      </c>
      <c r="B12" s="2" t="s">
        <v>62</v>
      </c>
      <c r="C12" s="2">
        <v>116</v>
      </c>
      <c r="D12" s="2">
        <v>71.8</v>
      </c>
      <c r="E12" s="2">
        <v>187.8</v>
      </c>
      <c r="F12" s="2">
        <v>-15.8</v>
      </c>
      <c r="G12" s="2">
        <v>102.3</v>
      </c>
    </row>
    <row r="13" spans="1:7" x14ac:dyDescent="0.2">
      <c r="A13" s="2">
        <v>10</v>
      </c>
      <c r="B13" s="2" t="s">
        <v>65</v>
      </c>
      <c r="C13" s="2">
        <v>57</v>
      </c>
      <c r="D13" s="2">
        <v>59</v>
      </c>
      <c r="E13" s="2">
        <v>116</v>
      </c>
      <c r="F13" s="2">
        <v>-97.7</v>
      </c>
      <c r="G13" s="2">
        <v>174.2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30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3" baseType="lpstr">
      <vt:lpstr>Win.</vt:lpstr>
      <vt:lpstr>OverallPtsGraph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OverallPtsData</vt:lpstr>
      <vt:lpstr>PtsData</vt:lpstr>
      <vt:lpstr>RankData</vt:lpstr>
      <vt:lpstr>PtsGraph</vt:lpstr>
      <vt:lpstr>RankGraph</vt:lpstr>
      <vt:lpstr>Win.!Print_Area</vt:lpstr>
    </vt:vector>
  </TitlesOfParts>
  <Company>University of Dayton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SOEAP</dc:creator>
  <cp:lastModifiedBy>brownjch</cp:lastModifiedBy>
  <cp:lastPrinted>2010-04-08T19:01:19Z</cp:lastPrinted>
  <dcterms:created xsi:type="dcterms:W3CDTF">2005-04-21T14:45:44Z</dcterms:created>
  <dcterms:modified xsi:type="dcterms:W3CDTF">2011-09-29T12:26:32Z</dcterms:modified>
</cp:coreProperties>
</file>